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OPĆI I POSEBNI DIO" sheetId="1" r:id="rId1"/>
  </sheets>
  <definedNames>
    <definedName name="_xlnm.Print_Area" localSheetId="0">'OPĆI I POSEBNI DIO'!$A$1:$G$492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<sst xmlns="http://schemas.openxmlformats.org/spreadsheetml/2006/main" count="517" uniqueCount="244">
  <si>
    <t>DJEČJI VRTIĆ MAČIĆI</t>
  </si>
  <si>
    <t>MAČE 84e
49251 Mače</t>
  </si>
  <si>
    <t>Upravno vijeće</t>
  </si>
  <si>
    <t>KLASA: 400-02/24-01/01</t>
  </si>
  <si>
    <t>URBROJ: 2211-56-25-15</t>
  </si>
  <si>
    <t>Mače, 11.11.2025.</t>
  </si>
  <si>
    <t>Na temelju članka 38. Zakon o proračunu (Narodne Novine broj 144/21), članka 36. Zakona o ustanovama (NN 76/93, 29/97, 47/99, 35/08, 127/19,  151/22) i članka 41. i 64. Statuta Dječjeg vrtića Mačići (KLASA: 601-01/22-01/42, URBROJ:2211-56-22-05 od 25.11.2022.), Upravno vijeće Dječjeg vrtića Mačići na svojoj 10. sjednici u mandatu 2025.-2029. održanoj dana 11.11.2025. godine donijelo je</t>
  </si>
  <si>
    <t>PRIJEDLOG II. IZMJENE FINANCIJSKOG PLANA DJEČJEG VRTIĆA MAČIĆI ZA 2025. GODINU</t>
  </si>
  <si>
    <t>I. OPĆI DIO</t>
  </si>
  <si>
    <t>A) SAŽETAK RAČUNA PRIHODA I RASHODA</t>
  </si>
  <si>
    <t>Brojčana oznaka i naziv računa prihoda i rashoda ekonomske klasifikacije</t>
  </si>
  <si>
    <t>Tekući plan za 2025.</t>
  </si>
  <si>
    <t>Povećanje/ smanjenje</t>
  </si>
  <si>
    <t>Novi plan za 2025.</t>
  </si>
  <si>
    <t xml:space="preserve">PRIHODI UKUPNO               </t>
  </si>
  <si>
    <t xml:space="preserve">6  PRIHODI POSLOVANJA     </t>
  </si>
  <si>
    <t xml:space="preserve">7  PRIHODI OD PRODAJE NEFINANCIJSKE IMOVINE   </t>
  </si>
  <si>
    <t xml:space="preserve">RASHODI UKUPNO             </t>
  </si>
  <si>
    <t xml:space="preserve">3  RASHODI  POSLOVANJA     </t>
  </si>
  <si>
    <t xml:space="preserve">4  RASHODI ZA NABAVU NEFINANCIJSKE IMOVINE </t>
  </si>
  <si>
    <t xml:space="preserve">RAZLIKA - VIŠAK / MANJAK  </t>
  </si>
  <si>
    <t>B) SAŽETAK RAČUNA FINANCIRANJA</t>
  </si>
  <si>
    <t>8  PRIMICI OD FINANCIJSKE IMOVINE I ZADUŽIVANJA</t>
  </si>
  <si>
    <t>5  IZDACI ZA FINANCIJSKU IMOVINU I OTPLATE ZAJMOVA</t>
  </si>
  <si>
    <t>NETO FINANCIRANJE</t>
  </si>
  <si>
    <t>VIŠAK / MANJAK + NETO FINANCIRANJE</t>
  </si>
  <si>
    <t xml:space="preserve">C) PRENESENI VIŠAK ILI PRENESENI MANJAK </t>
  </si>
  <si>
    <t>PRIJENOS  VIŠKA / MANJKA IZ PRETHODNE(IH) GODINE</t>
  </si>
  <si>
    <t>PRIJENOS  VIŠKA / MANJKA U SLJEDEĆE RAZDOBLJE</t>
  </si>
  <si>
    <t>VIŠAK / MANJAK + NETO FINANCIRANJE + PRIJENOS VIŠKA / MANJKA IZ PRETHODNE(IH)  GODINE - PRIJENOS VIŠKA / MANJKA U SLJEDEĆE RAZDOBLJE</t>
  </si>
  <si>
    <t>D) VIŠEGODIŠNJI PLAN URAVNOTEŽENJA</t>
  </si>
  <si>
    <t>PRIJENOS VIŠKA / MANJKA IZ PRETHODNE(IH) GODINE</t>
  </si>
  <si>
    <t>VIŠAK / MANJAK IZ PRETHODNE(IH) GODINE KOJI ĆE SE RASPOREDITI / POKRITI</t>
  </si>
  <si>
    <t>VIŠAK / MANJAK TEKUĆE GODINE</t>
  </si>
  <si>
    <t>PRIJENOS VIŠKA / MANJKA U SLJEDEĆE RAZDOBLJE</t>
  </si>
  <si>
    <t xml:space="preserve">A. RAČUN PRIHODA I RASHODA </t>
  </si>
  <si>
    <t>PRIHODI POSLOVANJA PREMA EKONOMSKOJ KLASIFIKACIJI</t>
  </si>
  <si>
    <t>PRIHODI POSLOVANJA</t>
  </si>
  <si>
    <t>Pomoći iz inozemstva i od subjekata unutar općeg proračuna</t>
  </si>
  <si>
    <t>Tekuće pomoći proračunu iz drugih proračuna</t>
  </si>
  <si>
    <t>Tekuće pomoći iz državnog proračuna - za malu školu i djecu s poteškoćama u razvoju</t>
  </si>
  <si>
    <t>Tekuće pomoći iz županijskog proračuna</t>
  </si>
  <si>
    <t>Tekuće pomoći od izvanproračunskih korisnika - HZZ</t>
  </si>
  <si>
    <t>Tekuće pomoći od HZMO-a, HZZ-a i HZZOa</t>
  </si>
  <si>
    <t>Tekuće pomoći proračun. koris. iz proračuna koji im nije nadležan</t>
  </si>
  <si>
    <t>Tekuće pomoći pror.korisnic.iz pror. JLP(R)S koji im nije nadležan</t>
  </si>
  <si>
    <t>Ostale pomoći - sufinanciranje vrtića drugih općina i gradova</t>
  </si>
  <si>
    <t xml:space="preserve">Prihodi od imovine </t>
  </si>
  <si>
    <t>Kamate na oročena sredstva i depozite po viđenju</t>
  </si>
  <si>
    <t>Kamate na depozite po viđenju</t>
  </si>
  <si>
    <t>Opći prihodi i primici - kamate na depozit u banci</t>
  </si>
  <si>
    <t>Prihodi od upravnih i administrativnih pristojbi                              -participacija roditelja</t>
  </si>
  <si>
    <t>Ostali nespomenuti prihodi</t>
  </si>
  <si>
    <t>Sufinanciranje cijene usluge, participacije i slično</t>
  </si>
  <si>
    <t>Prihodi s naslova osiguranja, refundacije štete i totalne štete</t>
  </si>
  <si>
    <t>Ostali prihodi za posebne namjene</t>
  </si>
  <si>
    <t xml:space="preserve">Ostali prihodi za posebne namjene </t>
  </si>
  <si>
    <t>Prihodi  od naknada štete s naslova osiguranja</t>
  </si>
  <si>
    <t xml:space="preserve">Prihodi od pruženih usluga, prihodi od donacija </t>
  </si>
  <si>
    <t>Tekuće donacije</t>
  </si>
  <si>
    <t>Tekuće donacije od fizičkih osoba</t>
  </si>
  <si>
    <t>Tekuće donacije od neprofitnih organizacija</t>
  </si>
  <si>
    <t>Tekuće donacije od trgovačkih društava</t>
  </si>
  <si>
    <t>Donacije od pravnih i fizičkih osoba</t>
  </si>
  <si>
    <t>Prihodi iz nadležnog proračuna i od HZZO-a temeljem ugovora</t>
  </si>
  <si>
    <t>Prihodi iz nadležnog proračuna za financiranje redovne djelatnosti proračunskog korisnika</t>
  </si>
  <si>
    <t>Prihodi iz nadležnog proračuna za financiranje rashoda poslovanja</t>
  </si>
  <si>
    <t>Prihodi iz nadležnog prorač.za financir. Predškole i pomoćnika</t>
  </si>
  <si>
    <t>Prihodi iz nadležnog proračuna-prijenos iz državnog proračuna</t>
  </si>
  <si>
    <t>Prihodi iz nadležnog pror. za financ. Izdataka za nabavu nefinancijske imovine</t>
  </si>
  <si>
    <t>Prihodi iz nadležnog proračuna za financ. nabave nefin. imovine</t>
  </si>
  <si>
    <t>Prihodi od HZZO-a na temelju ugovornih obveza</t>
  </si>
  <si>
    <t>Opći prihodi i primici - prihodi od HZZO-a</t>
  </si>
  <si>
    <t>Pomoći iz državnog proračuna</t>
  </si>
  <si>
    <t>Opći prihodi i primici - prihodi od nadležnog proračuna</t>
  </si>
  <si>
    <t>RASHODI POSLOVANJA PREMA EKONOMSKOJ KLASIFIKACIJI</t>
  </si>
  <si>
    <t>UKUPNI RASHODI  3+4</t>
  </si>
  <si>
    <t>RASHODI POSLOVANJA</t>
  </si>
  <si>
    <t>Rashodi za zaposlene</t>
  </si>
  <si>
    <t>Plaće za redovan rad - bruto</t>
  </si>
  <si>
    <t>Ostali rashodi za zaposlene - nagrade, darovi, regres, ostalo</t>
  </si>
  <si>
    <t>Doprinos za obvezno zdravstveno osiguranje</t>
  </si>
  <si>
    <t>Opći prihodi i primici</t>
  </si>
  <si>
    <t>Donacije</t>
  </si>
  <si>
    <t>Materijalni rashodi</t>
  </si>
  <si>
    <t>Naknade troškova zaposlenima</t>
  </si>
  <si>
    <t>Službena putovanja</t>
  </si>
  <si>
    <t>Naknade za prijevoz, rad na terenu i odvojeni život</t>
  </si>
  <si>
    <t>Stručno usavršavanje zaposlenika</t>
  </si>
  <si>
    <t>Ostale naknade troškova zaposlenicima</t>
  </si>
  <si>
    <t>Rashodi za materijal i energiju</t>
  </si>
  <si>
    <t>Uredski materijal i ostali materijalni rashodi</t>
  </si>
  <si>
    <t>Materijal i sirovine</t>
  </si>
  <si>
    <t>Energija</t>
  </si>
  <si>
    <t>Materijal i dijelovi za tekuće i investicijsko održavanje</t>
  </si>
  <si>
    <t>Sitni inventar i auto gume</t>
  </si>
  <si>
    <t>Službena, radna i zaštitna odjeća i obuća</t>
  </si>
  <si>
    <t>Rashodi za usluge</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</si>
  <si>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</si>
  <si>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</si>
  <si>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</si>
  <si>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</si>
  <si>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</si>
  <si>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</si>
  <si>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</si>
  <si>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</si>
  <si>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Oslate usluge</t>
  </si>
  <si>
    <t>Naknade troškova osobama izvan radnog odnosa</t>
  </si>
  <si>
    <t>Ostali nespomenuti rashodi poslovanja</t>
  </si>
  <si>
    <t>Naknade za rad predstavničkih i izvršnih tijela, povjerenstava i sl.</t>
  </si>
  <si>
    <t>Premije osiguranja</t>
  </si>
  <si>
    <t>Reprezentacija</t>
  </si>
  <si>
    <t>Članarine i norme</t>
  </si>
  <si>
    <t>Pristojbe i naknade</t>
  </si>
  <si>
    <t>Financijski rashodi</t>
  </si>
  <si>
    <t>Bankarske usluge i usluge platnog prometa</t>
  </si>
  <si>
    <t>RASHODI ZA NABAVU NEFINANCIJSKE IMOVINE</t>
  </si>
  <si>
    <t>Rashodi za nabavu proizvedene dugotrajne imovine</t>
  </si>
  <si>
    <t>Postrojenja i oprema</t>
  </si>
  <si>
    <t>Uredska oprema i namještaj</t>
  </si>
  <si>
    <t>Komunikacijska oprema</t>
  </si>
  <si>
    <t>Oprema za održavanje i zaštitu</t>
  </si>
  <si>
    <t>Sportska i glazbena oprema</t>
  </si>
  <si>
    <t>Uređaji, strojevi i oprema za ostale namjene</t>
  </si>
  <si>
    <t>PRIHODI I RASHODI PREMA IZVORIMA FINANCIRANJA</t>
  </si>
  <si>
    <t>UKUPNO PRIHODI</t>
  </si>
  <si>
    <t>Prihodi za posebne namjene</t>
  </si>
  <si>
    <t>Pomoći</t>
  </si>
  <si>
    <t>Prihodi od prodaje nefin.imovine i naknade s naslova osiguranja</t>
  </si>
  <si>
    <t>Prihodi od naknada šteta s naslova osiguranja</t>
  </si>
  <si>
    <t>UKUPNO RASHODI</t>
  </si>
  <si>
    <t>RASHODI PREMA FUNKCIJSKOJ KLASIFIKACIJI</t>
  </si>
  <si>
    <t>BROJČANA OZNAKA I NAZIV FUNKCIJSKE KLASIFIKACIJE</t>
  </si>
  <si>
    <t>UKUPNI RASHODI</t>
  </si>
  <si>
    <t>09   Obrazovanje</t>
  </si>
  <si>
    <t>091    Predškolsko i osnovno obrazovanje</t>
  </si>
  <si>
    <t>0911   Predškolsko obrazovanje</t>
  </si>
  <si>
    <t>B. RAČUN FINANCIRANJA PREMA EKONOMSKOJ KLASIFIKACIJI</t>
  </si>
  <si>
    <t>Plan za 2025.</t>
  </si>
  <si>
    <t>Financ. plan za 2026.</t>
  </si>
  <si>
    <t>Projekcija za 2027.</t>
  </si>
  <si>
    <t>Primici od financijske imovine i zaduživanja</t>
  </si>
  <si>
    <t>Primici od zaduživanja</t>
  </si>
  <si>
    <t>Namjenski primici od zaduživanja</t>
  </si>
  <si>
    <t>Izdaci za financijsku imovinu i otplate zajmova</t>
  </si>
  <si>
    <t>Izdaci za otplatu glavnice primljenih kredita i zajmova</t>
  </si>
  <si>
    <t>II. POSEBNI DIO</t>
  </si>
  <si>
    <t>PROGRAMSKA  KLASIFIKACIJA</t>
  </si>
  <si>
    <t>Brojčana oznaka i naziv organizacijske klasifikacije, izvora financiranja i ekonomske klasifikacije</t>
  </si>
  <si>
    <t>PROGRAM P000001</t>
  </si>
  <si>
    <t>DJELATNOST DJEČJEG VRTIĆA</t>
  </si>
  <si>
    <t>Aktivnost A000003</t>
  </si>
  <si>
    <t>REDOVNA DJELATNOST DJEČJEG VRTIĆA</t>
  </si>
  <si>
    <t>Izvor financiranja    11</t>
  </si>
  <si>
    <t>Plaće (bruto)</t>
  </si>
  <si>
    <t xml:space="preserve">Plaće za redovan rad </t>
  </si>
  <si>
    <t>Plaće za zaposlene</t>
  </si>
  <si>
    <t>Ostali rashodi za zaposlene</t>
  </si>
  <si>
    <t>Nagrade</t>
  </si>
  <si>
    <t>Darovi</t>
  </si>
  <si>
    <t>Naknade za bolest, invalidnost i smrtni slučaj</t>
  </si>
  <si>
    <t>Prigodne nagrade- Uskrsnica, Regres, Božičnica</t>
  </si>
  <si>
    <t>Ostali nenavedeni rashodi za zaposlene</t>
  </si>
  <si>
    <t>Doprinosi na plaće</t>
  </si>
  <si>
    <t>Naknade za rad predstavničkih i izvršnih tijela, povjerenstava i slično</t>
  </si>
  <si>
    <t>Ostali financijski rashodi</t>
  </si>
  <si>
    <t>Izvor financiranja    43</t>
  </si>
  <si>
    <t>Nagrade (nagrade za radne rezultate)</t>
  </si>
  <si>
    <t>Darovi (darovi djeci)</t>
  </si>
  <si>
    <t>Dnevnice za službeni put u zemlji</t>
  </si>
  <si>
    <t>Naknade za smještaj na službenom putu u zemlji</t>
  </si>
  <si>
    <t>Naknade za prijevoz na službenom putu u zemlji</t>
  </si>
  <si>
    <t>Naknade za prijevoz na posao i s posla</t>
  </si>
  <si>
    <t>Seminari, savjetovanja i simpoziji</t>
  </si>
  <si>
    <t>Tečajevi i stručni ispiti</t>
  </si>
  <si>
    <t>Naknada za korištenje privatnog automobila u službene svrhe</t>
  </si>
  <si>
    <t xml:space="preserve">Uredski materijal  </t>
  </si>
  <si>
    <t>Literatura</t>
  </si>
  <si>
    <t>Materijal i sredstva za čišćenje i održavanje</t>
  </si>
  <si>
    <t>Materijal za higijenske potrebe i njegu</t>
  </si>
  <si>
    <t>Ostali materijal za potrebe redovnog poslovanja</t>
  </si>
  <si>
    <t>Namirnice za kuhinju</t>
  </si>
  <si>
    <t>Električna energija</t>
  </si>
  <si>
    <t>Plin</t>
  </si>
  <si>
    <t>Motorni benzin i dizel gorivo</t>
  </si>
  <si>
    <t>Materijal i dijelovi za tekuće i investic. održavanje građev.objekata</t>
  </si>
  <si>
    <t>Materijal i dijelovi za tekuće i investicijsko održavanje opreme</t>
  </si>
  <si>
    <t xml:space="preserve">Sitni inventar   </t>
  </si>
  <si>
    <t>Usluge telefona, telefaksa</t>
  </si>
  <si>
    <t>Poštarina</t>
  </si>
  <si>
    <t>Ostale usluge za komunikaciju i prijevoz</t>
  </si>
  <si>
    <t>Usluge tekućeg i investicijskog održavanja građevinskih objekata</t>
  </si>
  <si>
    <t>Usluge tekućeg i investicijskog održavanja postrojenja i opreme</t>
  </si>
  <si>
    <t>Ostale usluge tekućeg i investicijskog održavanja</t>
  </si>
  <si>
    <t>Ostale usluge promidžbe i informiranja</t>
  </si>
  <si>
    <t>Opskrba vodom</t>
  </si>
  <si>
    <t>Iznošenje i odvoz smeća</t>
  </si>
  <si>
    <t>Deratizacija i dezinsekcija</t>
  </si>
  <si>
    <t>Dimnjačarske i ekološke usluge</t>
  </si>
  <si>
    <t>Ostale zakupnine i najamnine</t>
  </si>
  <si>
    <t>Obvezni i preventivni zdravstveni pregledi zaposlenika</t>
  </si>
  <si>
    <t>Ostale zdravstvene i veterinarske usluge</t>
  </si>
  <si>
    <t>Ugovori o djelu</t>
  </si>
  <si>
    <t>Usluge odvjetnika i pravnog savjetovanja</t>
  </si>
  <si>
    <t>Usluge agencija, studentskog servia (prijepisi, prijevodi i drugo)</t>
  </si>
  <si>
    <t>Ostale intelektualne usluge</t>
  </si>
  <si>
    <t>Ostale računalne usluge</t>
  </si>
  <si>
    <t>Grafičke i tiskarske usluge, usluge kopiranja i sl.</t>
  </si>
  <si>
    <t>Ostale nespomenute usluge</t>
  </si>
  <si>
    <t>Naknade ostalih troškova</t>
  </si>
  <si>
    <t>Premije osiguranja ostale imovine</t>
  </si>
  <si>
    <t>Premije osiguranja zaposlenih i za odgovornost</t>
  </si>
  <si>
    <t>Tuzemne članarine</t>
  </si>
  <si>
    <t>Upravne i administrativne pristojbe</t>
  </si>
  <si>
    <t>Ostale pristojbe i naknade</t>
  </si>
  <si>
    <t>Rashodi protokola (vijenci, cvijeće, svijeće i slično)</t>
  </si>
  <si>
    <t>Usluge banaka</t>
  </si>
  <si>
    <t>Usluge platnog prometa</t>
  </si>
  <si>
    <t>Izvor financiranja    50</t>
  </si>
  <si>
    <t>Izvor financiranja    61</t>
  </si>
  <si>
    <t>Aktivnost A000002</t>
  </si>
  <si>
    <t>DJELATNOST MALE ŠKOLE</t>
  </si>
  <si>
    <t>Izvor financiranja 11</t>
  </si>
  <si>
    <t>PROGRAM ZA DJECU S TEŠKOĆAMA U RAZVOJU</t>
  </si>
  <si>
    <t>KAPITALNI  PROJEKT K000001</t>
  </si>
  <si>
    <t>NABAVA OPREME</t>
  </si>
  <si>
    <t>Računala i računalna oprema</t>
  </si>
  <si>
    <t>Uredski namještaj</t>
  </si>
  <si>
    <t>Radio i TV prijemnici</t>
  </si>
  <si>
    <t>Telefoni i ostali komunikacijski uređaji</t>
  </si>
  <si>
    <t xml:space="preserve">Oprema za održavanje i zaštitu </t>
  </si>
  <si>
    <t>Oprema za grijanje, ventilaciju i hlađenje</t>
  </si>
  <si>
    <t>Oprema za održavanje prostorija</t>
  </si>
  <si>
    <t>Sportska oprema</t>
  </si>
  <si>
    <t>Glazbeni instrumenti i oprema</t>
  </si>
  <si>
    <t>Oprema</t>
  </si>
  <si>
    <t>Izvor financiranja 43</t>
  </si>
  <si>
    <t>Izvor financiranja 52</t>
  </si>
  <si>
    <t>Ostale pomoći</t>
  </si>
  <si>
    <t>Izvor financiranja 61</t>
  </si>
  <si>
    <t>Ukoliko se usvojenim rebalansom proračuna Općine Mače za 2025. godinu od strane Općinskog vijeća Općine Mače ne izmijeni prijedlog II. Izmjene Financijskog plana Dječjeg vrtića Mačići za 2025. godinu, predložen od strane Upravnog vijeća Dječjeg vrtića Mačići, isti se smatra konačnim  II. Izmjenama Financijskog plana Dječjeg vrtića Mačići za 2025. godinu s datumom usvajanja rebalansa proračuna Općine Mače za 2025. godinu od strane Općinskog vijeća Općine Mače.</t>
  </si>
  <si>
    <t xml:space="preserve">PREDSJEDNICA                                                                                               </t>
  </si>
  <si>
    <t>Tajana Sedak Benčić, prof.</t>
  </si>
  <si>
    <t>DOSTAVITI:
1. Osnivač Općina Mače
2. U spis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</si>
</sst>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5">
    <font>
      <sz val="11"/>
      <color theme="1"/>
      <name val="Calibri"/>
      <charset val="238"/>
      <scheme val="minor"/>
    </font>
    <font>
      <sz val="12"/>
      <color theme="1"/>
      <name val="Calibri"/>
      <charset val="238"/>
      <scheme val="minor"/>
    </font>
    <font>
      <sz val="10"/>
      <color theme="1"/>
      <name val="Calibri"/>
      <charset val="238"/>
      <scheme val="minor"/>
    </font>
    <font>
      <b/>
      <sz val="11"/>
      <color theme="1"/>
      <name val="Calibri"/>
      <charset val="238"/>
      <scheme val="minor"/>
    </font>
    <font>
      <b/>
      <i/>
      <sz val="10"/>
      <color theme="1"/>
      <name val="Calibri"/>
      <charset val="238"/>
      <scheme val="minor"/>
    </font>
    <font>
      <b/>
      <sz val="10"/>
      <color theme="1"/>
      <name val="Calibri"/>
      <charset val="238"/>
      <scheme val="minor"/>
    </font>
    <font>
      <i/>
      <sz val="11"/>
      <color theme="1"/>
      <name val="Calibri"/>
      <charset val="238"/>
      <scheme val="minor"/>
    </font>
    <font>
      <sz val="11"/>
      <color rgb="FFFF0000"/>
      <name val="Calibri"/>
      <charset val="238"/>
      <scheme val="minor"/>
    </font>
    <font>
      <b/>
      <i/>
      <sz val="11"/>
      <color theme="1"/>
      <name val="Calibri"/>
      <charset val="238"/>
      <scheme val="minor"/>
    </font>
    <font>
      <i/>
      <sz val="11"/>
      <color rgb="FFFF0000"/>
      <name val="Calibri"/>
      <charset val="238"/>
      <scheme val="minor"/>
    </font>
    <font>
      <b/>
      <sz val="10"/>
      <color theme="1"/>
      <name val="Arial"/>
      <charset val="238"/>
    </font>
    <font>
      <sz val="10"/>
      <color theme="1"/>
      <name val="Arial"/>
      <charset val="238"/>
    </font>
    <font>
      <b/>
      <sz val="12"/>
      <color indexed="8"/>
      <name val="Arial"/>
      <charset val="238"/>
    </font>
    <font>
      <b/>
      <sz val="14"/>
      <color indexed="8"/>
      <name val="Arial"/>
      <charset val="238"/>
    </font>
    <font>
      <b/>
      <sz val="10"/>
      <color indexed="8"/>
      <name val="Arial"/>
      <charset val="238"/>
    </font>
    <font>
      <sz val="10"/>
      <color indexed="8"/>
      <name val="Arial"/>
      <charset val="238"/>
    </font>
    <font>
      <b/>
      <sz val="12"/>
      <name val="Arial"/>
      <charset val="238"/>
    </font>
    <font>
      <sz val="12"/>
      <name val="Arial"/>
      <charset val="238"/>
    </font>
    <font>
      <b/>
      <sz val="11"/>
      <name val="Arial"/>
      <charset val="238"/>
    </font>
    <font>
      <sz val="11"/>
      <name val="Arial"/>
      <charset val="238"/>
    </font>
    <font>
      <b/>
      <sz val="11"/>
      <color indexed="8"/>
      <name val="Arial"/>
      <charset val="238"/>
    </font>
    <font>
      <b/>
      <sz val="10"/>
      <name val="Arial"/>
      <charset val="238"/>
    </font>
    <font>
      <sz val="10"/>
      <name val="Arial"/>
      <charset val="238"/>
    </font>
    <font>
      <sz val="14"/>
      <color indexed="8"/>
      <name val="Arial"/>
      <charset val="238"/>
    </font>
    <font>
      <b/>
      <sz val="9"/>
      <name val="Arial"/>
      <charset val="238"/>
    </font>
    <font>
      <sz val="9"/>
      <name val="Arial"/>
      <charset val="238"/>
    </font>
    <font>
      <b/>
      <i/>
      <sz val="10"/>
      <name val="Arial"/>
      <charset val="238"/>
    </font>
    <font>
      <b/>
      <i/>
      <sz val="10"/>
      <color rgb="FFFF0000"/>
      <name val="Arial"/>
      <charset val="238"/>
    </font>
    <font>
      <b/>
      <sz val="10"/>
      <color rgb="FFFF0000"/>
      <name val="Arial"/>
      <charset val="238"/>
    </font>
    <font>
      <sz val="12"/>
      <color indexed="8"/>
      <name val="Arial"/>
      <charset val="238"/>
    </font>
    <font>
      <i/>
      <sz val="10"/>
      <name val="Arial"/>
      <charset val="238"/>
    </font>
    <font>
      <b/>
      <i/>
      <sz val="11"/>
      <color rgb="FFFF0000"/>
      <name val="Calibri"/>
      <charset val="238"/>
      <scheme val="minor"/>
    </font>
    <font>
      <b/>
      <i/>
      <sz val="11"/>
      <name val="Arial"/>
      <charset val="238"/>
    </font>
    <font>
      <b/>
      <i/>
      <sz val="10"/>
      <color indexed="8"/>
      <name val="Arial"/>
      <charset val="238"/>
    </font>
    <font>
      <sz val="9"/>
      <color indexed="8"/>
      <name val="Arial"/>
      <charset val="238"/>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n">
        <color auto="1"/>
      </bottom>
      <diagonal/>
    </border>
    <border>
      <left style="thin">
        <color auto="1"/>
      </left>
      <right/>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177"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8" borderId="2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9" applyNumberFormat="0" applyFill="0" applyAlignment="0" applyProtection="0">
      <alignment vertical="center"/>
    </xf>
    <xf numFmtId="0" fontId="42" fillId="0" borderId="29" applyNumberFormat="0" applyFill="0" applyAlignment="0" applyProtection="0">
      <alignment vertical="center"/>
    </xf>
    <xf numFmtId="0" fontId="43" fillId="0" borderId="30" applyNumberFormat="0" applyFill="0" applyAlignment="0" applyProtection="0">
      <alignment vertical="center"/>
    </xf>
    <xf numFmtId="0" fontId="43" fillId="0" borderId="0" applyNumberFormat="0" applyFill="0" applyBorder="0" applyAlignment="0" applyProtection="0">
      <alignment vertical="center"/>
    </xf>
    <xf numFmtId="0" fontId="44" fillId="9" borderId="31" applyNumberFormat="0" applyAlignment="0" applyProtection="0">
      <alignment vertical="center"/>
    </xf>
    <xf numFmtId="0" fontId="45" fillId="10" borderId="32" applyNumberFormat="0" applyAlignment="0" applyProtection="0">
      <alignment vertical="center"/>
    </xf>
    <xf numFmtId="0" fontId="46" fillId="10" borderId="31" applyNumberFormat="0" applyAlignment="0" applyProtection="0">
      <alignment vertical="center"/>
    </xf>
    <xf numFmtId="0" fontId="47" fillId="11" borderId="33" applyNumberFormat="0" applyAlignment="0" applyProtection="0">
      <alignment vertical="center"/>
    </xf>
    <xf numFmtId="0" fontId="48" fillId="0" borderId="34" applyNumberFormat="0" applyFill="0" applyAlignment="0" applyProtection="0">
      <alignment vertical="center"/>
    </xf>
    <xf numFmtId="0" fontId="49" fillId="0" borderId="35" applyNumberFormat="0" applyFill="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4" fillId="3"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5"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6" borderId="0" applyNumberFormat="0" applyBorder="0" applyAlignment="0" applyProtection="0">
      <alignment vertical="center"/>
    </xf>
    <xf numFmtId="0" fontId="53" fillId="35" borderId="0" applyNumberFormat="0" applyBorder="0" applyAlignment="0" applyProtection="0">
      <alignment vertical="center"/>
    </xf>
  </cellStyleXfs>
  <cellXfs count="330">
    <xf numFmtId="0" fontId="0" fillId="0" borderId="0" xfId="0"/>
    <xf numFmtId="0" fontId="1" fillId="0" borderId="0" xfId="0" applyFont="1"/>
    <xf numFmtId="0" fontId="1" fillId="2" borderId="0" xfId="0" applyFont="1" applyFill="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2" borderId="0" xfId="0" applyFill="1"/>
    <xf numFmtId="0" fontId="10" fillId="0" borderId="0" xfId="0" applyFont="1"/>
    <xf numFmtId="0" fontId="11" fillId="0" borderId="0" xfId="0" applyFont="1"/>
    <xf numFmtId="0" fontId="0" fillId="0" borderId="0" xfId="0" applyFont="1" applyFill="1" applyAlignment="1"/>
    <xf numFmtId="0" fontId="0" fillId="0" borderId="0" xfId="0" applyFont="1" applyFill="1" applyAlignment="1">
      <alignment horizontal="left" wrapText="1"/>
    </xf>
    <xf numFmtId="0" fontId="0" fillId="0" borderId="0" xfId="0" applyFont="1" applyFill="1" applyAlignment="1">
      <alignment horizontal="left"/>
    </xf>
    <xf numFmtId="0" fontId="0" fillId="0" borderId="0" xfId="0" applyFont="1" applyFill="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 xfId="0" applyFont="1" applyFill="1" applyBorder="1" applyAlignment="1">
      <alignment horizontal="center" wrapText="1"/>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4" fontId="12" fillId="3" borderId="4" xfId="0" applyNumberFormat="1" applyFont="1" applyFill="1" applyBorder="1" applyAlignment="1">
      <alignment horizontal="right"/>
    </xf>
    <xf numFmtId="0" fontId="18" fillId="0" borderId="1" xfId="0" applyFont="1" applyBorder="1" applyAlignment="1">
      <alignment horizontal="left" vertical="center" wrapText="1"/>
    </xf>
    <xf numFmtId="0" fontId="19" fillId="0" borderId="2" xfId="0" applyFont="1" applyBorder="1" applyAlignment="1">
      <alignment vertical="center" wrapText="1"/>
    </xf>
    <xf numFmtId="4" fontId="20" fillId="0" borderId="4" xfId="0" applyNumberFormat="1" applyFont="1" applyBorder="1" applyAlignment="1">
      <alignment horizontal="right"/>
    </xf>
    <xf numFmtId="0" fontId="18" fillId="0" borderId="1" xfId="0" applyFont="1" applyBorder="1" applyAlignment="1">
      <alignment horizontal="left" vertical="center"/>
    </xf>
    <xf numFmtId="0" fontId="19" fillId="0" borderId="2" xfId="0" applyFont="1" applyBorder="1" applyAlignment="1">
      <alignment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4" fontId="12" fillId="2" borderId="0" xfId="0" applyNumberFormat="1" applyFont="1" applyFill="1" applyAlignment="1">
      <alignment horizontal="right"/>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4" fontId="14" fillId="0" borderId="4" xfId="0" applyNumberFormat="1" applyFont="1" applyBorder="1" applyAlignment="1">
      <alignment horizontal="right"/>
    </xf>
    <xf numFmtId="0" fontId="22" fillId="0" borderId="2" xfId="0" applyFont="1" applyBorder="1" applyAlignment="1">
      <alignment vertical="center" wrapText="1"/>
    </xf>
    <xf numFmtId="0" fontId="21" fillId="3" borderId="1" xfId="0" applyFont="1" applyFill="1" applyBorder="1" applyAlignment="1">
      <alignment horizontal="left" vertical="center" wrapText="1"/>
    </xf>
    <xf numFmtId="0" fontId="22" fillId="3" borderId="2" xfId="0" applyFont="1" applyFill="1" applyBorder="1" applyAlignment="1">
      <alignment vertical="center" wrapText="1"/>
    </xf>
    <xf numFmtId="4" fontId="14" fillId="3" borderId="4" xfId="0" applyNumberFormat="1" applyFont="1" applyFill="1" applyBorder="1" applyAlignment="1">
      <alignment horizontal="right"/>
    </xf>
    <xf numFmtId="0" fontId="21" fillId="3" borderId="2" xfId="0" applyFont="1" applyFill="1" applyBorder="1" applyAlignment="1">
      <alignment horizontal="left" vertical="center" wrapText="1"/>
    </xf>
    <xf numFmtId="4" fontId="21" fillId="3" borderId="4" xfId="0" applyNumberFormat="1" applyFont="1" applyFill="1" applyBorder="1" applyAlignment="1">
      <alignment vertical="center" wrapText="1"/>
    </xf>
    <xf numFmtId="0" fontId="23" fillId="0" borderId="0" xfId="0" applyFont="1" applyAlignment="1">
      <alignment horizontal="center" vertical="center" wrapText="1"/>
    </xf>
    <xf numFmtId="0" fontId="15" fillId="0" borderId="0" xfId="0" applyFont="1"/>
    <xf numFmtId="0" fontId="0" fillId="0" borderId="5" xfId="0" applyBorder="1"/>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4" fontId="14" fillId="4" borderId="1" xfId="0" applyNumberFormat="1" applyFont="1" applyFill="1" applyBorder="1" applyAlignment="1">
      <alignment horizontal="right"/>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4" fontId="14" fillId="3" borderId="1" xfId="0" applyNumberFormat="1" applyFont="1" applyFill="1" applyBorder="1" applyAlignment="1">
      <alignment horizontal="right"/>
    </xf>
    <xf numFmtId="0" fontId="18" fillId="0" borderId="0" xfId="0" applyFont="1" applyAlignment="1">
      <alignment horizontal="left" vertical="center" wrapText="1"/>
    </xf>
    <xf numFmtId="0" fontId="19" fillId="0" borderId="0" xfId="0" applyFont="1" applyAlignment="1">
      <alignment vertical="center" wrapText="1"/>
    </xf>
    <xf numFmtId="4" fontId="20" fillId="0" borderId="0" xfId="0" applyNumberFormat="1" applyFont="1" applyAlignment="1">
      <alignment horizontal="right"/>
    </xf>
    <xf numFmtId="0" fontId="16" fillId="0" borderId="0" xfId="0" applyFont="1" applyAlignment="1">
      <alignment horizontal="center" vertical="center" wrapText="1"/>
    </xf>
    <xf numFmtId="0" fontId="21" fillId="4" borderId="1"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4" fontId="21" fillId="4" borderId="1" xfId="0" applyNumberFormat="1" applyFont="1" applyFill="1" applyBorder="1" applyAlignment="1">
      <alignment horizontal="right"/>
    </xf>
    <xf numFmtId="0" fontId="21" fillId="3" borderId="3" xfId="0" applyFont="1" applyFill="1" applyBorder="1" applyAlignment="1">
      <alignment horizontal="left" vertical="center" wrapText="1"/>
    </xf>
    <xf numFmtId="0" fontId="1" fillId="0" borderId="0" xfId="0" applyFont="1" applyAlignment="1">
      <alignment vertical="center" wrapText="1"/>
    </xf>
    <xf numFmtId="0" fontId="18" fillId="2" borderId="4" xfId="0" applyFont="1" applyFill="1" applyBorder="1" applyAlignment="1">
      <alignment horizontal="center" vertical="center" wrapText="1"/>
    </xf>
    <xf numFmtId="0" fontId="18" fillId="2" borderId="6" xfId="0" applyFont="1" applyFill="1" applyBorder="1" applyAlignment="1">
      <alignment horizontal="left" vertical="center" wrapText="1"/>
    </xf>
    <xf numFmtId="0" fontId="18" fillId="2" borderId="6" xfId="0" applyFont="1" applyFill="1" applyBorder="1" applyAlignment="1">
      <alignment horizontal="center" vertical="center" wrapText="1"/>
    </xf>
    <xf numFmtId="4" fontId="20" fillId="2" borderId="7" xfId="0" applyNumberFormat="1" applyFont="1" applyFill="1" applyBorder="1" applyAlignment="1">
      <alignment horizontal="right"/>
    </xf>
    <xf numFmtId="0" fontId="21" fillId="2" borderId="4"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18" fillId="2" borderId="8" xfId="0" applyFont="1" applyFill="1" applyBorder="1" applyAlignment="1">
      <alignment horizontal="left" vertical="center" wrapText="1"/>
    </xf>
    <xf numFmtId="4" fontId="14" fillId="2" borderId="9" xfId="0" applyNumberFormat="1" applyFont="1" applyFill="1" applyBorder="1" applyAlignment="1">
      <alignment horizontal="right" vertical="center"/>
    </xf>
    <xf numFmtId="0" fontId="21" fillId="5" borderId="4" xfId="0" applyFont="1" applyFill="1" applyBorder="1" applyAlignment="1">
      <alignment horizontal="left" vertical="center" wrapText="1"/>
    </xf>
    <xf numFmtId="0" fontId="24" fillId="5" borderId="4" xfId="0" applyFont="1" applyFill="1" applyBorder="1" applyAlignment="1">
      <alignment horizontal="left" vertical="center" wrapText="1"/>
    </xf>
    <xf numFmtId="4" fontId="14" fillId="5" borderId="3" xfId="0" applyNumberFormat="1" applyFont="1" applyFill="1" applyBorder="1" applyAlignment="1">
      <alignment horizontal="right"/>
    </xf>
    <xf numFmtId="0" fontId="22" fillId="2" borderId="4"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5" fillId="3" borderId="4" xfId="0" applyFont="1" applyFill="1" applyBorder="1" applyAlignment="1">
      <alignment horizontal="left" vertical="center" wrapText="1"/>
    </xf>
    <xf numFmtId="4" fontId="15" fillId="3" borderId="3" xfId="0" applyNumberFormat="1" applyFont="1" applyFill="1" applyBorder="1" applyAlignment="1">
      <alignment horizontal="right"/>
    </xf>
    <xf numFmtId="0" fontId="21" fillId="3" borderId="4" xfId="0" applyFont="1" applyFill="1" applyBorder="1" applyAlignment="1">
      <alignment horizontal="left" vertical="center" wrapText="1"/>
    </xf>
    <xf numFmtId="4" fontId="15" fillId="3" borderId="3" xfId="0" applyNumberFormat="1" applyFont="1" applyFill="1" applyBorder="1" applyAlignment="1">
      <alignment horizontal="right" vertical="center"/>
    </xf>
    <xf numFmtId="0" fontId="26" fillId="3" borderId="4" xfId="0" applyFont="1" applyFill="1" applyBorder="1" applyAlignment="1">
      <alignment horizontal="left" vertical="center"/>
    </xf>
    <xf numFmtId="0" fontId="26" fillId="6" borderId="6" xfId="0" applyFont="1" applyFill="1" applyBorder="1" applyAlignment="1">
      <alignment horizontal="left" vertical="center"/>
    </xf>
    <xf numFmtId="0" fontId="27" fillId="6" borderId="6" xfId="0" applyFont="1" applyFill="1" applyBorder="1" applyAlignment="1">
      <alignment horizontal="left" vertical="center"/>
    </xf>
    <xf numFmtId="4" fontId="27" fillId="6" borderId="6" xfId="0" applyNumberFormat="1" applyFont="1" applyFill="1" applyBorder="1" applyAlignment="1">
      <alignment horizontal="right"/>
    </xf>
    <xf numFmtId="0" fontId="21" fillId="2" borderId="4" xfId="0" applyFont="1" applyFill="1" applyBorder="1" applyAlignment="1">
      <alignment horizontal="left" vertical="center"/>
    </xf>
    <xf numFmtId="0" fontId="21" fillId="2" borderId="8" xfId="0" applyFont="1" applyFill="1" applyBorder="1" applyAlignment="1">
      <alignment horizontal="left" vertical="center"/>
    </xf>
    <xf numFmtId="0" fontId="18" fillId="2" borderId="8" xfId="0" applyFont="1" applyFill="1" applyBorder="1" applyAlignment="1">
      <alignment horizontal="left" vertical="center"/>
    </xf>
    <xf numFmtId="4" fontId="14" fillId="2" borderId="9" xfId="0" applyNumberFormat="1" applyFont="1" applyFill="1" applyBorder="1" applyAlignment="1">
      <alignment horizontal="right"/>
    </xf>
    <xf numFmtId="0" fontId="22" fillId="2" borderId="4" xfId="0" applyFont="1" applyFill="1" applyBorder="1" applyAlignment="1">
      <alignment horizontal="left" vertical="center"/>
    </xf>
    <xf numFmtId="0" fontId="21" fillId="5" borderId="4" xfId="0" applyFont="1" applyFill="1" applyBorder="1" applyAlignment="1">
      <alignment horizontal="left" vertical="center"/>
    </xf>
    <xf numFmtId="0" fontId="22" fillId="3" borderId="4" xfId="0" applyFont="1" applyFill="1" applyBorder="1" applyAlignment="1">
      <alignment horizontal="left" vertical="center"/>
    </xf>
    <xf numFmtId="0" fontId="22" fillId="5" borderId="4" xfId="0" applyFont="1" applyFill="1" applyBorder="1" applyAlignment="1">
      <alignment horizontal="left" vertical="center"/>
    </xf>
    <xf numFmtId="4" fontId="15" fillId="5" borderId="3" xfId="0" applyNumberFormat="1" applyFont="1" applyFill="1" applyBorder="1" applyAlignment="1">
      <alignment horizontal="right"/>
    </xf>
    <xf numFmtId="0" fontId="26" fillId="6" borderId="4" xfId="0" applyFont="1" applyFill="1" applyBorder="1" applyAlignment="1">
      <alignment horizontal="left" vertical="center"/>
    </xf>
    <xf numFmtId="0" fontId="27" fillId="6" borderId="4" xfId="0" applyFont="1" applyFill="1" applyBorder="1" applyAlignment="1">
      <alignment horizontal="left" vertical="center"/>
    </xf>
    <xf numFmtId="0" fontId="27" fillId="6" borderId="4" xfId="0" applyFont="1" applyFill="1" applyBorder="1" applyAlignment="1">
      <alignment horizontal="left" vertical="center" wrapText="1"/>
    </xf>
    <xf numFmtId="4" fontId="27" fillId="6" borderId="4" xfId="0" applyNumberFormat="1" applyFont="1" applyFill="1" applyBorder="1" applyAlignment="1">
      <alignment horizontal="right"/>
    </xf>
    <xf numFmtId="0" fontId="27" fillId="6" borderId="6" xfId="0" applyFont="1" applyFill="1" applyBorder="1" applyAlignment="1">
      <alignment horizontal="left" vertical="center" wrapText="1"/>
    </xf>
    <xf numFmtId="4" fontId="27" fillId="6" borderId="7" xfId="0" applyNumberFormat="1" applyFont="1" applyFill="1" applyBorder="1" applyAlignment="1">
      <alignment horizontal="right"/>
    </xf>
    <xf numFmtId="0" fontId="26" fillId="2" borderId="8" xfId="0" applyFont="1" applyFill="1" applyBorder="1" applyAlignment="1">
      <alignment horizontal="left" vertical="center"/>
    </xf>
    <xf numFmtId="4" fontId="14" fillId="5" borderId="3" xfId="0" applyNumberFormat="1" applyFont="1" applyFill="1" applyBorder="1" applyAlignment="1">
      <alignment horizontal="right" vertical="center"/>
    </xf>
    <xf numFmtId="0" fontId="21" fillId="3" borderId="4" xfId="0" applyFont="1" applyFill="1" applyBorder="1" applyAlignment="1">
      <alignment horizontal="left" vertical="center"/>
    </xf>
    <xf numFmtId="0" fontId="28" fillId="6" borderId="4" xfId="0" applyFont="1" applyFill="1" applyBorder="1" applyAlignment="1">
      <alignment horizontal="left" vertical="center"/>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4" fontId="12" fillId="2" borderId="7" xfId="0"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4" fontId="20" fillId="2" borderId="9" xfId="0" applyNumberFormat="1" applyFont="1" applyFill="1" applyBorder="1" applyAlignment="1">
      <alignment horizontal="right"/>
    </xf>
    <xf numFmtId="4" fontId="14" fillId="2" borderId="3" xfId="0" applyNumberFormat="1" applyFont="1" applyFill="1" applyBorder="1" applyAlignment="1">
      <alignment horizontal="right"/>
    </xf>
    <xf numFmtId="4" fontId="15" fillId="2" borderId="3" xfId="0" applyNumberFormat="1" applyFont="1" applyFill="1" applyBorder="1" applyAlignment="1">
      <alignment horizontal="right"/>
    </xf>
    <xf numFmtId="0" fontId="15" fillId="2"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4" fontId="27" fillId="6" borderId="3" xfId="0" applyNumberFormat="1" applyFont="1" applyFill="1" applyBorder="1" applyAlignment="1">
      <alignment horizontal="right"/>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1" fillId="2" borderId="3" xfId="0" applyFont="1" applyFill="1" applyBorder="1" applyAlignment="1">
      <alignment horizontal="left" vertical="center"/>
    </xf>
    <xf numFmtId="0" fontId="15" fillId="2" borderId="3" xfId="0" applyFont="1" applyFill="1" applyBorder="1" applyAlignment="1">
      <alignment horizontal="left" vertical="center" wrapText="1" indent="1"/>
    </xf>
    <xf numFmtId="0" fontId="14" fillId="2" borderId="3" xfId="0" applyFont="1" applyFill="1" applyBorder="1" applyAlignment="1">
      <alignment horizontal="left" vertical="center" wrapText="1" indent="1"/>
    </xf>
    <xf numFmtId="0" fontId="14" fillId="2" borderId="3" xfId="0" applyFont="1" applyFill="1" applyBorder="1" applyAlignment="1">
      <alignment horizontal="left" vertical="center" wrapText="1"/>
    </xf>
    <xf numFmtId="4" fontId="0" fillId="0" borderId="0" xfId="0" applyNumberFormat="1"/>
    <xf numFmtId="0" fontId="15" fillId="2" borderId="4" xfId="0" applyFont="1" applyFill="1" applyBorder="1" applyAlignment="1">
      <alignment horizontal="left" vertical="center" wrapText="1" indent="1"/>
    </xf>
    <xf numFmtId="0" fontId="15" fillId="2" borderId="4" xfId="0" applyFont="1" applyFill="1" applyBorder="1" applyAlignment="1">
      <alignment horizontal="left" vertical="center" wrapText="1"/>
    </xf>
    <xf numFmtId="0" fontId="28" fillId="6" borderId="8" xfId="0" applyFont="1" applyFill="1" applyBorder="1" applyAlignment="1">
      <alignment horizontal="left" vertical="center"/>
    </xf>
    <xf numFmtId="4" fontId="28" fillId="6" borderId="3" xfId="0" applyNumberFormat="1" applyFont="1" applyFill="1" applyBorder="1" applyAlignment="1">
      <alignment horizontal="right"/>
    </xf>
    <xf numFmtId="0" fontId="22" fillId="3" borderId="6" xfId="0" applyFont="1" applyFill="1" applyBorder="1" applyAlignment="1">
      <alignment horizontal="left" vertical="center"/>
    </xf>
    <xf numFmtId="0" fontId="28" fillId="6" borderId="6" xfId="0" applyFont="1" applyFill="1" applyBorder="1" applyAlignment="1">
      <alignment horizontal="left" vertical="center"/>
    </xf>
    <xf numFmtId="0" fontId="21" fillId="2" borderId="4" xfId="0" applyFont="1" applyFill="1" applyBorder="1" applyAlignment="1">
      <alignment vertical="center" wrapText="1"/>
    </xf>
    <xf numFmtId="0" fontId="21" fillId="2" borderId="3" xfId="0" applyFont="1" applyFill="1" applyBorder="1" applyAlignment="1">
      <alignment horizontal="left" vertical="center" wrapText="1"/>
    </xf>
    <xf numFmtId="0" fontId="11" fillId="2" borderId="3" xfId="0" applyFont="1" applyFill="1" applyBorder="1"/>
    <xf numFmtId="0" fontId="11" fillId="2" borderId="4" xfId="0" applyFont="1" applyFill="1" applyBorder="1"/>
    <xf numFmtId="0" fontId="28" fillId="6" borderId="4" xfId="0" applyFont="1" applyFill="1" applyBorder="1" applyAlignment="1">
      <alignment horizontal="left" vertical="center" wrapText="1"/>
    </xf>
    <xf numFmtId="0" fontId="27" fillId="6" borderId="8" xfId="0" applyFont="1" applyFill="1" applyBorder="1" applyAlignment="1">
      <alignment horizontal="left" vertical="center"/>
    </xf>
    <xf numFmtId="0" fontId="6" fillId="3" borderId="4" xfId="0" applyFont="1" applyFill="1" applyBorder="1"/>
    <xf numFmtId="0" fontId="31" fillId="6" borderId="4" xfId="0" applyFont="1" applyFill="1" applyBorder="1"/>
    <xf numFmtId="0" fontId="31" fillId="6" borderId="4" xfId="0" applyFont="1" applyFill="1" applyBorder="1" applyAlignment="1">
      <alignment horizontal="left"/>
    </xf>
    <xf numFmtId="4" fontId="31" fillId="6" borderId="4" xfId="0" applyNumberFormat="1" applyFont="1" applyFill="1" applyBorder="1"/>
    <xf numFmtId="0" fontId="22" fillId="2" borderId="0" xfId="0" applyFont="1" applyFill="1" applyAlignment="1">
      <alignment horizontal="left" vertical="center" wrapText="1"/>
    </xf>
    <xf numFmtId="0" fontId="30" fillId="2" borderId="0" xfId="0" applyFont="1" applyFill="1" applyAlignment="1">
      <alignment horizontal="left" vertical="center"/>
    </xf>
    <xf numFmtId="3" fontId="15" fillId="2" borderId="0" xfId="0" applyNumberFormat="1" applyFont="1" applyFill="1" applyAlignment="1">
      <alignment horizontal="right"/>
    </xf>
    <xf numFmtId="0" fontId="16" fillId="2" borderId="12" xfId="0" applyFont="1" applyFill="1" applyBorder="1" applyAlignment="1">
      <alignment horizontal="center" vertical="center" wrapText="1"/>
    </xf>
    <xf numFmtId="0" fontId="18" fillId="2" borderId="4" xfId="0" applyFont="1" applyFill="1" applyBorder="1" applyAlignment="1">
      <alignment horizontal="left" vertical="center" wrapText="1"/>
    </xf>
    <xf numFmtId="0" fontId="18" fillId="2" borderId="4" xfId="0" applyFont="1" applyFill="1" applyBorder="1" applyAlignment="1">
      <alignment horizontal="left" vertical="center"/>
    </xf>
    <xf numFmtId="4" fontId="20" fillId="2" borderId="4" xfId="0" applyNumberFormat="1" applyFont="1" applyFill="1" applyBorder="1" applyAlignment="1">
      <alignment horizontal="right"/>
    </xf>
    <xf numFmtId="4" fontId="14" fillId="2" borderId="4" xfId="0" applyNumberFormat="1" applyFont="1" applyFill="1" applyBorder="1" applyAlignment="1">
      <alignment horizontal="right"/>
    </xf>
    <xf numFmtId="0" fontId="30" fillId="2" borderId="4" xfId="0" applyFont="1" applyFill="1" applyBorder="1" applyAlignment="1">
      <alignment horizontal="left" vertical="center"/>
    </xf>
    <xf numFmtId="4" fontId="15" fillId="2" borderId="4" xfId="0" applyNumberFormat="1" applyFont="1" applyFill="1" applyBorder="1" applyAlignment="1">
      <alignment horizontal="right"/>
    </xf>
    <xf numFmtId="0" fontId="30" fillId="2" borderId="13" xfId="0" applyFont="1" applyFill="1" applyBorder="1" applyAlignment="1">
      <alignment vertical="center"/>
    </xf>
    <xf numFmtId="0" fontId="22"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30" fillId="2" borderId="10" xfId="0" applyFont="1" applyFill="1" applyBorder="1" applyAlignment="1">
      <alignment vertical="center"/>
    </xf>
    <xf numFmtId="4" fontId="15" fillId="2" borderId="6" xfId="0" applyNumberFormat="1" applyFont="1" applyFill="1" applyBorder="1" applyAlignment="1">
      <alignment horizontal="right"/>
    </xf>
    <xf numFmtId="0" fontId="32" fillId="2" borderId="8" xfId="0" applyFont="1" applyFill="1" applyBorder="1" applyAlignment="1">
      <alignment horizontal="left" vertical="center"/>
    </xf>
    <xf numFmtId="0" fontId="18" fillId="2" borderId="13" xfId="0" applyFont="1" applyFill="1" applyBorder="1" applyAlignment="1">
      <alignment vertical="center"/>
    </xf>
    <xf numFmtId="4" fontId="20" fillId="2" borderId="8" xfId="0" applyNumberFormat="1" applyFont="1" applyFill="1" applyBorder="1" applyAlignment="1">
      <alignment horizontal="right"/>
    </xf>
    <xf numFmtId="0" fontId="12" fillId="0" borderId="12" xfId="0" applyFont="1" applyBorder="1" applyAlignment="1">
      <alignment horizontal="center" vertical="center" wrapText="1"/>
    </xf>
    <xf numFmtId="4" fontId="20" fillId="2" borderId="3" xfId="0" applyNumberFormat="1" applyFont="1" applyFill="1" applyBorder="1" applyAlignment="1">
      <alignment horizontal="right"/>
    </xf>
    <xf numFmtId="0" fontId="30" fillId="2" borderId="4" xfId="0" applyFont="1" applyFill="1" applyBorder="1" applyAlignment="1">
      <alignment horizontal="left" vertical="center" wrapText="1"/>
    </xf>
    <xf numFmtId="0" fontId="30" fillId="2" borderId="0" xfId="0" applyFont="1" applyFill="1" applyAlignment="1">
      <alignment horizontal="left" vertical="center" wrapText="1"/>
    </xf>
    <xf numFmtId="4" fontId="28" fillId="6" borderId="4" xfId="0" applyNumberFormat="1" applyFont="1" applyFill="1" applyBorder="1" applyAlignment="1">
      <alignment horizontal="right"/>
    </xf>
    <xf numFmtId="0" fontId="18" fillId="2" borderId="4" xfId="0" applyFont="1" applyFill="1" applyBorder="1" applyAlignment="1">
      <alignment vertical="center" wrapText="1"/>
    </xf>
    <xf numFmtId="0" fontId="22" fillId="2" borderId="4" xfId="0" applyFont="1" applyFill="1" applyBorder="1" applyAlignment="1">
      <alignment vertical="center" wrapText="1"/>
    </xf>
    <xf numFmtId="0" fontId="28" fillId="3" borderId="4" xfId="0" applyFont="1" applyFill="1" applyBorder="1" applyAlignment="1">
      <alignment horizontal="left" vertical="center" wrapText="1"/>
    </xf>
    <xf numFmtId="0" fontId="27" fillId="3" borderId="4" xfId="0" applyFont="1" applyFill="1" applyBorder="1" applyAlignment="1">
      <alignment horizontal="left" vertical="center"/>
    </xf>
    <xf numFmtId="4" fontId="28" fillId="3" borderId="4" xfId="0" applyNumberFormat="1" applyFont="1" applyFill="1" applyBorder="1" applyAlignment="1">
      <alignment horizontal="right"/>
    </xf>
    <xf numFmtId="0" fontId="20" fillId="2" borderId="1"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0" xfId="0" applyFont="1" applyFill="1" applyBorder="1" applyAlignment="1">
      <alignment vertical="center" wrapText="1"/>
    </xf>
    <xf numFmtId="4" fontId="20" fillId="2" borderId="6" xfId="0" applyNumberFormat="1" applyFont="1" applyFill="1" applyBorder="1" applyAlignment="1">
      <alignment horizontal="right"/>
    </xf>
    <xf numFmtId="0" fontId="27" fillId="6" borderId="13" xfId="0" applyFont="1" applyFill="1" applyBorder="1" applyAlignment="1">
      <alignment horizontal="left" vertical="center" wrapText="1"/>
    </xf>
    <xf numFmtId="0" fontId="27" fillId="6" borderId="12"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27" fillId="6" borderId="14" xfId="0" applyFont="1" applyFill="1" applyBorder="1" applyAlignment="1">
      <alignment vertical="center" wrapText="1"/>
    </xf>
    <xf numFmtId="4" fontId="28" fillId="6" borderId="15" xfId="0" applyNumberFormat="1" applyFont="1" applyFill="1" applyBorder="1" applyAlignment="1">
      <alignment horizontal="right"/>
    </xf>
    <xf numFmtId="4" fontId="28" fillId="6" borderId="9" xfId="0" applyNumberFormat="1" applyFont="1" applyFill="1" applyBorder="1" applyAlignment="1">
      <alignment horizontal="right"/>
    </xf>
    <xf numFmtId="0" fontId="20" fillId="2" borderId="1" xfId="0" applyFont="1" applyFill="1" applyBorder="1" applyAlignment="1">
      <alignment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1" xfId="0" applyFont="1" applyFill="1" applyBorder="1" applyAlignment="1">
      <alignment vertical="center" wrapText="1"/>
    </xf>
    <xf numFmtId="4" fontId="33" fillId="2" borderId="4" xfId="0" applyNumberFormat="1" applyFont="1" applyFill="1" applyBorder="1" applyAlignment="1">
      <alignment horizontal="right"/>
    </xf>
    <xf numFmtId="4" fontId="33" fillId="2" borderId="3" xfId="0" applyNumberFormat="1" applyFont="1" applyFill="1" applyBorder="1" applyAlignment="1">
      <alignment horizontal="right"/>
    </xf>
    <xf numFmtId="0" fontId="14" fillId="2" borderId="1" xfId="0" applyFont="1" applyFill="1" applyBorder="1" applyAlignment="1">
      <alignment horizontal="left" vertical="center" wrapText="1" indent="1"/>
    </xf>
    <xf numFmtId="0" fontId="14" fillId="2" borderId="2" xfId="0" applyFont="1" applyFill="1" applyBorder="1" applyAlignment="1">
      <alignment horizontal="left" vertical="center" wrapText="1" indent="1"/>
    </xf>
    <xf numFmtId="0" fontId="14" fillId="2" borderId="1" xfId="0" applyFont="1" applyFill="1" applyBorder="1" applyAlignment="1">
      <alignment vertical="center" wrapText="1"/>
    </xf>
    <xf numFmtId="0" fontId="15" fillId="2" borderId="1"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15" fillId="5" borderId="3" xfId="0" applyFont="1" applyFill="1" applyBorder="1" applyAlignment="1">
      <alignment horizontal="left" vertical="center" wrapText="1" indent="1"/>
    </xf>
    <xf numFmtId="0" fontId="15" fillId="5" borderId="1" xfId="0" applyFont="1" applyFill="1" applyBorder="1" applyAlignment="1">
      <alignment vertical="center" wrapText="1"/>
    </xf>
    <xf numFmtId="4" fontId="15" fillId="5" borderId="4" xfId="0" applyNumberFormat="1" applyFont="1" applyFill="1" applyBorder="1" applyAlignment="1">
      <alignment horizontal="right"/>
    </xf>
    <xf numFmtId="0" fontId="15" fillId="2" borderId="2"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15" fillId="3" borderId="1" xfId="0" applyFont="1" applyFill="1" applyBorder="1" applyAlignment="1">
      <alignment vertical="center" wrapText="1"/>
    </xf>
    <xf numFmtId="4" fontId="15" fillId="3" borderId="4" xfId="0" applyNumberFormat="1" applyFont="1" applyFill="1" applyBorder="1" applyAlignment="1">
      <alignment horizontal="right"/>
    </xf>
    <xf numFmtId="0" fontId="15" fillId="2" borderId="13" xfId="0" applyFont="1" applyFill="1" applyBorder="1" applyAlignment="1">
      <alignment horizontal="left" vertical="center" wrapText="1" indent="1"/>
    </xf>
    <xf numFmtId="0" fontId="15" fillId="2" borderId="12" xfId="0" applyFont="1" applyFill="1" applyBorder="1" applyAlignment="1">
      <alignment horizontal="left" vertical="center" wrapText="1" indent="1"/>
    </xf>
    <xf numFmtId="0" fontId="15" fillId="3" borderId="9" xfId="0" applyFont="1" applyFill="1" applyBorder="1" applyAlignment="1">
      <alignment horizontal="left" vertical="center" wrapText="1" indent="1"/>
    </xf>
    <xf numFmtId="4" fontId="15" fillId="3" borderId="8" xfId="0" applyNumberFormat="1" applyFont="1" applyFill="1" applyBorder="1" applyAlignment="1">
      <alignment horizontal="right"/>
    </xf>
    <xf numFmtId="4" fontId="15" fillId="3" borderId="9" xfId="0" applyNumberFormat="1" applyFont="1" applyFill="1" applyBorder="1" applyAlignment="1">
      <alignment horizontal="right"/>
    </xf>
    <xf numFmtId="0" fontId="33" fillId="2" borderId="13" xfId="0" applyFont="1" applyFill="1" applyBorder="1" applyAlignment="1">
      <alignment horizontal="center" vertical="center" wrapText="1"/>
    </xf>
    <xf numFmtId="0" fontId="33" fillId="2" borderId="12" xfId="0" applyFont="1" applyFill="1" applyBorder="1" applyAlignment="1">
      <alignment horizontal="left" vertical="center" wrapText="1" indent="1"/>
    </xf>
    <xf numFmtId="0" fontId="33" fillId="2" borderId="9" xfId="0" applyFont="1" applyFill="1" applyBorder="1" applyAlignment="1">
      <alignment horizontal="left" vertical="center" wrapText="1" indent="1"/>
    </xf>
    <xf numFmtId="0" fontId="33" fillId="2" borderId="13" xfId="0" applyFont="1" applyFill="1" applyBorder="1" applyAlignment="1">
      <alignment vertical="center" wrapText="1"/>
    </xf>
    <xf numFmtId="4" fontId="33" fillId="2" borderId="8" xfId="0" applyNumberFormat="1" applyFont="1" applyFill="1" applyBorder="1" applyAlignment="1">
      <alignment horizontal="right"/>
    </xf>
    <xf numFmtId="4" fontId="33" fillId="2" borderId="9" xfId="0" applyNumberFormat="1" applyFont="1" applyFill="1" applyBorder="1" applyAlignment="1">
      <alignment horizontal="right"/>
    </xf>
    <xf numFmtId="0" fontId="15" fillId="5"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33" fillId="2" borderId="2" xfId="0" applyFont="1" applyFill="1" applyBorder="1" applyAlignment="1">
      <alignment horizontal="left" vertical="center" wrapText="1" indent="1"/>
    </xf>
    <xf numFmtId="0" fontId="33" fillId="2" borderId="3" xfId="0" applyFont="1" applyFill="1" applyBorder="1" applyAlignment="1">
      <alignment horizontal="left" vertical="center" wrapText="1" indent="1"/>
    </xf>
    <xf numFmtId="0" fontId="15" fillId="2" borderId="10" xfId="0" applyFont="1" applyFill="1" applyBorder="1" applyAlignment="1">
      <alignment horizontal="left" vertical="center" wrapText="1" indent="1"/>
    </xf>
    <xf numFmtId="0" fontId="15" fillId="2" borderId="11" xfId="0" applyFont="1" applyFill="1" applyBorder="1" applyAlignment="1">
      <alignment horizontal="left" vertical="center" wrapText="1" indent="1"/>
    </xf>
    <xf numFmtId="0" fontId="15" fillId="5" borderId="7" xfId="0" applyFont="1" applyFill="1" applyBorder="1" applyAlignment="1">
      <alignment horizontal="left" vertical="center" wrapText="1" indent="1"/>
    </xf>
    <xf numFmtId="0" fontId="15" fillId="5" borderId="10" xfId="0" applyFont="1" applyFill="1" applyBorder="1" applyAlignment="1">
      <alignment vertical="center" wrapText="1"/>
    </xf>
    <xf numFmtId="4" fontId="15" fillId="5" borderId="6" xfId="0" applyNumberFormat="1" applyFont="1" applyFill="1" applyBorder="1" applyAlignment="1">
      <alignment horizontal="right"/>
    </xf>
    <xf numFmtId="0" fontId="27" fillId="6" borderId="14" xfId="0" applyFont="1" applyFill="1" applyBorder="1" applyAlignment="1">
      <alignment vertical="center"/>
    </xf>
    <xf numFmtId="4" fontId="27" fillId="6" borderId="8" xfId="0" applyNumberFormat="1" applyFont="1" applyFill="1" applyBorder="1" applyAlignment="1">
      <alignment horizontal="right"/>
    </xf>
    <xf numFmtId="4" fontId="27" fillId="6" borderId="9" xfId="0" applyNumberFormat="1" applyFont="1" applyFill="1" applyBorder="1" applyAlignment="1">
      <alignment horizontal="right"/>
    </xf>
    <xf numFmtId="0" fontId="3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15" fillId="3" borderId="2" xfId="0" applyFont="1" applyFill="1" applyBorder="1" applyAlignment="1">
      <alignment horizontal="left" vertical="center" wrapText="1" indent="1"/>
    </xf>
    <xf numFmtId="0" fontId="15" fillId="3" borderId="13"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2" borderId="16" xfId="0" applyFont="1" applyFill="1" applyBorder="1" applyAlignment="1">
      <alignment horizontal="left" vertical="center" wrapText="1" indent="1"/>
    </xf>
    <xf numFmtId="0" fontId="15" fillId="2" borderId="17"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6" xfId="0" applyFont="1" applyFill="1" applyBorder="1" applyAlignment="1">
      <alignment vertical="center" wrapText="1"/>
    </xf>
    <xf numFmtId="4" fontId="15" fillId="3" borderId="18" xfId="0" applyNumberFormat="1" applyFont="1" applyFill="1" applyBorder="1" applyAlignment="1">
      <alignment horizontal="right"/>
    </xf>
    <xf numFmtId="4" fontId="15" fillId="3" borderId="19" xfId="0" applyNumberFormat="1" applyFont="1" applyFill="1" applyBorder="1" applyAlignment="1">
      <alignment horizontal="right"/>
    </xf>
    <xf numFmtId="4" fontId="15" fillId="3" borderId="6" xfId="0" applyNumberFormat="1" applyFont="1" applyFill="1" applyBorder="1" applyAlignment="1">
      <alignment horizontal="right"/>
    </xf>
    <xf numFmtId="0" fontId="15" fillId="3" borderId="13" xfId="0" applyFont="1" applyFill="1" applyBorder="1" applyAlignment="1">
      <alignment vertical="center" wrapText="1"/>
    </xf>
    <xf numFmtId="0" fontId="14" fillId="2" borderId="13" xfId="0" applyFont="1" applyFill="1" applyBorder="1" applyAlignment="1">
      <alignment horizontal="left" vertical="center" wrapText="1" indent="1"/>
    </xf>
    <xf numFmtId="0" fontId="14" fillId="2" borderId="12" xfId="0" applyFont="1" applyFill="1" applyBorder="1" applyAlignment="1">
      <alignment horizontal="left" vertical="center" wrapText="1" indent="1"/>
    </xf>
    <xf numFmtId="0" fontId="14" fillId="2" borderId="9" xfId="0" applyFont="1" applyFill="1" applyBorder="1" applyAlignment="1">
      <alignment horizontal="left" vertical="center" wrapText="1" indent="1"/>
    </xf>
    <xf numFmtId="0" fontId="14" fillId="2" borderId="13" xfId="0" applyFont="1" applyFill="1" applyBorder="1" applyAlignment="1">
      <alignment vertical="center" wrapText="1"/>
    </xf>
    <xf numFmtId="4" fontId="14" fillId="2" borderId="8" xfId="0" applyNumberFormat="1" applyFont="1" applyFill="1" applyBorder="1" applyAlignment="1">
      <alignment horizontal="right"/>
    </xf>
    <xf numFmtId="0" fontId="15" fillId="3" borderId="10" xfId="0" applyFont="1" applyFill="1" applyBorder="1" applyAlignment="1">
      <alignment vertical="center" wrapText="1"/>
    </xf>
    <xf numFmtId="0" fontId="33" fillId="2" borderId="12" xfId="0" applyFont="1" applyFill="1" applyBorder="1" applyAlignment="1">
      <alignment vertical="center" wrapText="1"/>
    </xf>
    <xf numFmtId="0" fontId="33" fillId="2" borderId="9" xfId="0" applyFont="1" applyFill="1" applyBorder="1" applyAlignment="1">
      <alignment vertical="center" wrapText="1"/>
    </xf>
    <xf numFmtId="0" fontId="14" fillId="2" borderId="20" xfId="0" applyFont="1" applyFill="1" applyBorder="1" applyAlignment="1">
      <alignment horizontal="left" vertical="center" wrapText="1" indent="1"/>
    </xf>
    <xf numFmtId="0" fontId="15" fillId="5" borderId="21" xfId="0" applyFont="1" applyFill="1" applyBorder="1" applyAlignment="1">
      <alignment horizontal="left" vertical="center" wrapText="1" indent="1"/>
    </xf>
    <xf numFmtId="0" fontId="15" fillId="3" borderId="7" xfId="0" applyFont="1" applyFill="1" applyBorder="1" applyAlignment="1">
      <alignment horizontal="left" vertical="center" wrapText="1" indent="1"/>
    </xf>
    <xf numFmtId="0" fontId="15" fillId="3" borderId="10" xfId="0" applyFont="1" applyFill="1" applyBorder="1" applyAlignment="1">
      <alignment horizontal="left" vertical="center" wrapText="1"/>
    </xf>
    <xf numFmtId="0" fontId="15" fillId="2" borderId="22" xfId="0" applyFont="1" applyFill="1" applyBorder="1" applyAlignment="1">
      <alignment horizontal="left" vertical="center" wrapText="1" indent="1"/>
    </xf>
    <xf numFmtId="0" fontId="15" fillId="2" borderId="22" xfId="0" applyFont="1" applyFill="1" applyBorder="1" applyAlignment="1">
      <alignment horizontal="left" vertical="center" wrapText="1"/>
    </xf>
    <xf numFmtId="4" fontId="15" fillId="2" borderId="22" xfId="0" applyNumberFormat="1" applyFont="1" applyFill="1" applyBorder="1" applyAlignment="1">
      <alignment horizontal="right"/>
    </xf>
    <xf numFmtId="0" fontId="20" fillId="2" borderId="16"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9" xfId="0" applyFont="1" applyFill="1" applyBorder="1" applyAlignment="1">
      <alignment horizontal="left" vertical="center" wrapText="1"/>
    </xf>
    <xf numFmtId="0" fontId="20" fillId="2" borderId="16" xfId="0" applyFont="1" applyFill="1" applyBorder="1" applyAlignment="1">
      <alignment vertical="center" wrapText="1"/>
    </xf>
    <xf numFmtId="4" fontId="20" fillId="2" borderId="18" xfId="0" applyNumberFormat="1" applyFont="1" applyFill="1" applyBorder="1" applyAlignment="1">
      <alignment horizontal="right"/>
    </xf>
    <xf numFmtId="0" fontId="27" fillId="6" borderId="13" xfId="0" applyFont="1" applyFill="1" applyBorder="1" applyAlignment="1">
      <alignment vertical="center" wrapText="1"/>
    </xf>
    <xf numFmtId="4" fontId="14" fillId="6" borderId="8" xfId="0" applyNumberFormat="1" applyFont="1" applyFill="1" applyBorder="1" applyAlignment="1">
      <alignment horizontal="right"/>
    </xf>
    <xf numFmtId="0" fontId="14" fillId="2" borderId="9"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7" borderId="22" xfId="0" applyFont="1" applyFill="1" applyBorder="1" applyAlignment="1">
      <alignment horizontal="left" vertical="center" wrapText="1" indent="1"/>
    </xf>
    <xf numFmtId="0" fontId="15" fillId="7" borderId="22" xfId="0" applyFont="1" applyFill="1" applyBorder="1" applyAlignment="1">
      <alignment horizontal="left" vertical="center" wrapText="1"/>
    </xf>
    <xf numFmtId="4" fontId="15" fillId="7" borderId="22" xfId="0" applyNumberFormat="1" applyFont="1" applyFill="1" applyBorder="1" applyAlignment="1">
      <alignment horizontal="right"/>
    </xf>
    <xf numFmtId="0" fontId="20" fillId="2" borderId="23" xfId="0" applyFont="1" applyFill="1" applyBorder="1" applyAlignment="1">
      <alignment vertical="center" wrapText="1"/>
    </xf>
    <xf numFmtId="4" fontId="20" fillId="2" borderId="24" xfId="0" applyNumberFormat="1" applyFont="1" applyFill="1" applyBorder="1" applyAlignment="1">
      <alignment horizontal="right"/>
    </xf>
    <xf numFmtId="4" fontId="28" fillId="6" borderId="8" xfId="0" applyNumberFormat="1" applyFont="1" applyFill="1" applyBorder="1" applyAlignment="1">
      <alignment horizontal="right"/>
    </xf>
    <xf numFmtId="0" fontId="15" fillId="2" borderId="22" xfId="0" applyFont="1" applyFill="1" applyBorder="1" applyAlignment="1">
      <alignment vertical="center" wrapText="1"/>
    </xf>
    <xf numFmtId="0" fontId="34" fillId="2" borderId="17" xfId="0" applyFont="1" applyFill="1" applyBorder="1" applyAlignment="1">
      <alignment horizontal="left" vertical="center" wrapText="1"/>
    </xf>
    <xf numFmtId="0" fontId="20" fillId="2" borderId="24" xfId="0" applyFont="1" applyFill="1" applyBorder="1" applyAlignment="1">
      <alignment horizontal="left" vertical="center" wrapText="1"/>
    </xf>
    <xf numFmtId="4" fontId="20" fillId="2" borderId="23" xfId="0" applyNumberFormat="1" applyFont="1" applyFill="1" applyBorder="1" applyAlignment="1">
      <alignment horizontal="right"/>
    </xf>
    <xf numFmtId="0" fontId="0" fillId="2" borderId="5" xfId="0" applyFill="1" applyBorder="1"/>
    <xf numFmtId="0" fontId="10" fillId="0" borderId="1" xfId="0" applyFont="1" applyBorder="1"/>
    <xf numFmtId="0" fontId="10" fillId="0" borderId="2" xfId="0" applyFont="1" applyBorder="1" applyAlignment="1">
      <alignment horizontal="center"/>
    </xf>
    <xf numFmtId="0" fontId="10" fillId="0" borderId="3" xfId="0" applyFont="1" applyBorder="1"/>
    <xf numFmtId="4" fontId="10" fillId="0" borderId="4" xfId="0" applyNumberFormat="1" applyFont="1" applyBorder="1"/>
    <xf numFmtId="0" fontId="11" fillId="0" borderId="1" xfId="0" applyFont="1" applyBorder="1"/>
    <xf numFmtId="0" fontId="11" fillId="5" borderId="2" xfId="0" applyFont="1" applyFill="1" applyBorder="1"/>
    <xf numFmtId="0" fontId="11" fillId="5" borderId="3" xfId="0" applyFont="1" applyFill="1" applyBorder="1"/>
    <xf numFmtId="0" fontId="11" fillId="5" borderId="1" xfId="0" applyFont="1" applyFill="1" applyBorder="1"/>
    <xf numFmtId="4" fontId="11" fillId="5" borderId="4" xfId="0" applyNumberFormat="1" applyFont="1" applyFill="1" applyBorder="1"/>
    <xf numFmtId="0" fontId="11" fillId="0" borderId="2" xfId="0" applyFont="1" applyBorder="1"/>
    <xf numFmtId="0" fontId="11" fillId="3" borderId="3" xfId="0" applyFont="1" applyFill="1" applyBorder="1" applyAlignment="1">
      <alignment horizontal="center" vertical="center"/>
    </xf>
    <xf numFmtId="0" fontId="11" fillId="3" borderId="1" xfId="0" applyFont="1" applyFill="1" applyBorder="1"/>
    <xf numFmtId="4" fontId="11" fillId="3" borderId="4" xfId="0" applyNumberFormat="1" applyFont="1" applyFill="1" applyBorder="1"/>
    <xf numFmtId="0" fontId="11" fillId="3" borderId="3" xfId="0" applyFont="1" applyFill="1" applyBorder="1" applyAlignment="1">
      <alignment horizontal="center"/>
    </xf>
    <xf numFmtId="0" fontId="11" fillId="5" borderId="3" xfId="0" applyFont="1" applyFill="1" applyBorder="1" applyAlignment="1">
      <alignment horizontal="center"/>
    </xf>
    <xf numFmtId="0" fontId="11" fillId="0" borderId="20" xfId="0" applyFont="1" applyBorder="1"/>
    <xf numFmtId="0" fontId="11" fillId="0" borderId="21" xfId="0" applyFont="1" applyBorder="1"/>
    <xf numFmtId="0" fontId="11" fillId="3" borderId="25" xfId="0" applyFont="1" applyFill="1" applyBorder="1" applyAlignment="1">
      <alignment horizontal="center"/>
    </xf>
    <xf numFmtId="0" fontId="11" fillId="3" borderId="20" xfId="0" applyFont="1" applyFill="1" applyBorder="1"/>
    <xf numFmtId="4" fontId="11" fillId="3" borderId="26" xfId="0" applyNumberFormat="1" applyFont="1" applyFill="1" applyBorder="1"/>
    <xf numFmtId="0" fontId="11" fillId="0" borderId="10" xfId="0" applyFont="1" applyBorder="1"/>
    <xf numFmtId="0" fontId="11" fillId="0" borderId="11" xfId="0" applyFont="1" applyBorder="1"/>
    <xf numFmtId="0" fontId="11" fillId="3" borderId="7" xfId="0" applyFont="1" applyFill="1" applyBorder="1" applyAlignment="1">
      <alignment horizontal="center"/>
    </xf>
    <xf numFmtId="0" fontId="11" fillId="3" borderId="10" xfId="0" applyFont="1" applyFill="1" applyBorder="1"/>
    <xf numFmtId="4" fontId="11" fillId="3" borderId="6" xfId="0" applyNumberFormat="1" applyFont="1" applyFill="1" applyBorder="1"/>
    <xf numFmtId="0" fontId="27" fillId="6" borderId="13" xfId="0" applyFont="1" applyFill="1" applyBorder="1" applyAlignment="1">
      <alignment vertical="center"/>
    </xf>
    <xf numFmtId="0" fontId="11" fillId="0" borderId="13" xfId="0" applyFont="1" applyBorder="1"/>
    <xf numFmtId="0" fontId="11" fillId="5" borderId="12" xfId="0" applyFont="1" applyFill="1" applyBorder="1"/>
    <xf numFmtId="0" fontId="11" fillId="5" borderId="9" xfId="0" applyFont="1" applyFill="1" applyBorder="1"/>
    <xf numFmtId="0" fontId="11" fillId="5" borderId="13" xfId="0" applyFont="1" applyFill="1" applyBorder="1"/>
    <xf numFmtId="4" fontId="15" fillId="3" borderId="26" xfId="0" applyNumberFormat="1" applyFont="1" applyFill="1" applyBorder="1" applyAlignment="1">
      <alignment horizontal="right"/>
    </xf>
    <xf numFmtId="0" fontId="0" fillId="0" borderId="20" xfId="0" applyBorder="1"/>
    <xf numFmtId="0" fontId="0" fillId="0" borderId="21" xfId="0" applyBorder="1"/>
    <xf numFmtId="0" fontId="0" fillId="0" borderId="25" xfId="0" applyBorder="1"/>
    <xf numFmtId="0" fontId="0" fillId="0" borderId="5" xfId="0" applyBorder="1" applyAlignment="1">
      <alignment horizontal="justify" wrapText="1"/>
    </xf>
    <xf numFmtId="0" fontId="0" fillId="0" borderId="0" xfId="0" applyAlignment="1">
      <alignment horizontal="justify" wrapText="1"/>
    </xf>
    <xf numFmtId="0" fontId="0" fillId="0" borderId="27" xfId="0" applyBorder="1" applyAlignment="1">
      <alignment horizontal="justify" wrapText="1"/>
    </xf>
    <xf numFmtId="0" fontId="0" fillId="0" borderId="27" xfId="0" applyBorder="1"/>
    <xf numFmtId="0" fontId="3" fillId="0" borderId="0" xfId="0" applyFont="1" applyFill="1" applyAlignment="1">
      <alignment horizontal="center" wrapText="1"/>
    </xf>
    <xf numFmtId="0" fontId="3" fillId="0" borderId="0" xfId="0" applyFont="1" applyFill="1" applyAlignment="1">
      <alignment horizontal="center"/>
    </xf>
    <xf numFmtId="3" fontId="14" fillId="0" borderId="0" xfId="0" applyNumberFormat="1" applyFont="1" applyFill="1" applyAlignment="1">
      <alignment horizontal="center"/>
    </xf>
    <xf numFmtId="0" fontId="0" fillId="0" borderId="0" xfId="0" applyAlignment="1">
      <alignment horizontal="left" wrapText="1"/>
    </xf>
    <xf numFmtId="0" fontId="0" fillId="0" borderId="13" xfId="0" applyBorder="1"/>
    <xf numFmtId="0" fontId="0" fillId="0" borderId="12" xfId="0" applyBorder="1"/>
    <xf numFmtId="0" fontId="0" fillId="0" borderId="9" xfId="0" applyBorder="1"/>
    <xf numFmtId="0" fontId="14" fillId="2" borderId="1" xfId="0" applyFont="1" applyFill="1" applyBorder="1" applyAlignment="1" quotePrefix="1">
      <alignment horizontal="center" vertical="center" wrapText="1"/>
    </xf>
    <xf numFmtId="0" fontId="18" fillId="0" borderId="1" xfId="0" applyFont="1" applyBorder="1" applyAlignment="1" quotePrefix="1">
      <alignment horizontal="left" vertical="center"/>
    </xf>
    <xf numFmtId="0" fontId="18" fillId="0" borderId="1" xfId="0" applyFont="1" applyBorder="1" applyAlignment="1" quotePrefix="1">
      <alignment horizontal="left" vertical="center" wrapText="1"/>
    </xf>
    <xf numFmtId="0" fontId="16" fillId="3" borderId="1" xfId="0" applyFont="1" applyFill="1" applyBorder="1" applyAlignment="1" quotePrefix="1">
      <alignment horizontal="center" vertical="center" wrapText="1"/>
    </xf>
    <xf numFmtId="0" fontId="21" fillId="3" borderId="1" xfId="0" applyFont="1" applyFill="1" applyBorder="1" applyAlignment="1" quotePrefix="1">
      <alignment horizontal="left" vertical="center" wrapText="1"/>
    </xf>
    <xf numFmtId="0" fontId="27" fillId="6" borderId="6" xfId="0" applyFont="1" applyFill="1" applyBorder="1" applyAlignment="1" quotePrefix="1">
      <alignment horizontal="left" vertical="center"/>
    </xf>
    <xf numFmtId="0" fontId="18" fillId="2" borderId="8" xfId="0" applyFont="1" applyFill="1" applyBorder="1" applyAlignment="1" quotePrefix="1">
      <alignment horizontal="left" vertical="center"/>
    </xf>
    <xf numFmtId="0" fontId="21" fillId="5" borderId="4" xfId="0" applyFont="1" applyFill="1" applyBorder="1" applyAlignment="1" quotePrefix="1">
      <alignment horizontal="left" vertical="center"/>
    </xf>
    <xf numFmtId="0" fontId="22" fillId="3" borderId="4" xfId="0" applyFont="1" applyFill="1" applyBorder="1" applyAlignment="1" quotePrefix="1">
      <alignment horizontal="left" vertical="center"/>
    </xf>
    <xf numFmtId="0" fontId="18" fillId="2" borderId="8" xfId="0" applyFont="1" applyFill="1" applyBorder="1" applyAlignment="1" quotePrefix="1">
      <alignment horizontal="left" vertical="center" wrapText="1"/>
    </xf>
    <xf numFmtId="0" fontId="22" fillId="5" borderId="4" xfId="0" applyFont="1" applyFill="1" applyBorder="1" applyAlignment="1" quotePrefix="1">
      <alignment horizontal="left" vertical="center"/>
    </xf>
    <xf numFmtId="0" fontId="27" fillId="6" borderId="4" xfId="0" applyFont="1" applyFill="1" applyBorder="1" applyAlignment="1" quotePrefix="1">
      <alignment horizontal="left" vertical="center" wrapText="1"/>
    </xf>
    <xf numFmtId="0" fontId="27" fillId="6" borderId="6" xfId="0" applyFont="1" applyFill="1" applyBorder="1" applyAlignment="1" quotePrefix="1">
      <alignment horizontal="left" vertical="center" wrapText="1"/>
    </xf>
    <xf numFmtId="0" fontId="22" fillId="5" borderId="4" xfId="0" applyFont="1" applyFill="1" applyBorder="1" applyAlignment="1" quotePrefix="1">
      <alignment horizontal="left" vertical="center" wrapText="1"/>
    </xf>
    <xf numFmtId="0" fontId="22" fillId="3" borderId="4" xfId="0" applyFont="1" applyFill="1" applyBorder="1" applyAlignment="1" quotePrefix="1">
      <alignment horizontal="left" vertical="center" wrapText="1"/>
    </xf>
    <xf numFmtId="0" fontId="21" fillId="2" borderId="4" xfId="0" applyFont="1" applyFill="1" applyBorder="1" applyAlignment="1" quotePrefix="1">
      <alignment horizontal="left" vertical="center"/>
    </xf>
    <xf numFmtId="0" fontId="21" fillId="2" borderId="3" xfId="0" applyFont="1" applyFill="1" applyBorder="1" applyAlignment="1" quotePrefix="1">
      <alignment horizontal="left" vertical="center"/>
    </xf>
    <xf numFmtId="0" fontId="27" fillId="6" borderId="4" xfId="0" applyFont="1" applyFill="1" applyBorder="1" applyAlignment="1" quotePrefix="1">
      <alignment horizontal="left" vertical="center"/>
    </xf>
    <xf numFmtId="0" fontId="28" fillId="6" borderId="8" xfId="0" applyFont="1" applyFill="1" applyBorder="1" applyAlignment="1" quotePrefix="1">
      <alignment horizontal="left" vertical="center"/>
    </xf>
    <xf numFmtId="0" fontId="27" fillId="6" borderId="8" xfId="0" applyFont="1" applyFill="1" applyBorder="1" applyAlignment="1" quotePrefix="1">
      <alignment horizontal="left" vertical="center"/>
    </xf>
    <xf numFmtId="0" fontId="18" fillId="2" borderId="4" xfId="0" applyFont="1" applyFill="1" applyBorder="1" applyAlignment="1" quotePrefix="1">
      <alignment horizontal="left" vertical="center"/>
    </xf>
    <xf numFmtId="0" fontId="26" fillId="2" borderId="4" xfId="0" applyFont="1" applyFill="1" applyBorder="1" applyAlignment="1" quotePrefix="1">
      <alignment horizontal="left" vertical="center"/>
    </xf>
    <xf numFmtId="0" fontId="30" fillId="2" borderId="4" xfId="0" applyFont="1" applyFill="1" applyBorder="1" applyAlignment="1" quotePrefix="1">
      <alignment horizontal="left" vertical="center"/>
    </xf>
    <xf numFmtId="0" fontId="30" fillId="2" borderId="13" xfId="0" applyFont="1" applyFill="1" applyBorder="1" applyAlignment="1" quotePrefix="1">
      <alignment vertical="center"/>
    </xf>
    <xf numFmtId="0" fontId="18" fillId="2" borderId="13" xfId="0" applyFont="1" applyFill="1" applyBorder="1" applyAlignment="1" quotePrefix="1">
      <alignment vertical="center"/>
    </xf>
    <xf numFmtId="0" fontId="30" fillId="2" borderId="4" xfId="0" applyFont="1" applyFill="1" applyBorder="1" applyAlignment="1" quotePrefix="1">
      <alignment horizontal="left" vertical="center" wrapText="1"/>
    </xf>
    <xf numFmtId="0" fontId="27" fillId="3" borderId="4" xfId="0" applyFont="1" applyFill="1" applyBorder="1" applyAlignment="1" quotePrefix="1">
      <alignment horizontal="left" vertical="center"/>
    </xf>
    <xf numFmtId="0" fontId="27" fillId="6" borderId="14" xfId="0" applyFont="1" applyFill="1" applyBorder="1" applyAlignment="1" quotePrefix="1">
      <alignment vertical="center"/>
    </xf>
    <xf numFmtId="0" fontId="27" fillId="6" borderId="13" xfId="0" applyFont="1" applyFill="1" applyBorder="1" applyAlignment="1" quotePrefix="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3"/>
  <sheetViews>
    <sheetView tabSelected="1" zoomScale="110" zoomScaleNormal="110" zoomScaleSheetLayoutView="70" workbookViewId="0">
      <selection activeCell="N13" sqref="N13"/>
    </sheetView>
  </sheetViews>
  <sheetFormatPr defaultColWidth="9" defaultRowHeight="15" outlineLevelCol="7"/>
  <cols>
    <col min="1" max="1" width="8.42857142857143" customWidth="1"/>
    <col min="2" max="2" width="10.2857142857143" customWidth="1"/>
    <col min="3" max="3" width="8.42857142857143" customWidth="1"/>
    <col min="4" max="4" width="67.4285714285714" customWidth="1"/>
    <col min="5" max="5" width="13.2857142857143" customWidth="1"/>
    <col min="6" max="6" width="12.8571428571429" customWidth="1"/>
    <col min="7" max="7" width="13.1428571428571" customWidth="1"/>
    <col min="8" max="8" width="14.8571428571429" customWidth="1"/>
  </cols>
  <sheetData>
    <row r="1" spans="1:3">
      <c r="A1" s="14" t="s">
        <v>0</v>
      </c>
      <c r="B1" s="14"/>
      <c r="C1" s="14"/>
    </row>
    <row r="2" ht="31" customHeight="1" spans="1:3">
      <c r="A2" s="15" t="s">
        <v>1</v>
      </c>
      <c r="B2" s="16"/>
      <c r="C2" s="16"/>
    </row>
    <row r="3" spans="1:3">
      <c r="A3" s="16" t="s">
        <v>2</v>
      </c>
      <c r="B3" s="16"/>
      <c r="C3" s="14"/>
    </row>
    <row r="4" spans="1:3">
      <c r="A4" s="16" t="s">
        <v>3</v>
      </c>
      <c r="B4" s="16"/>
      <c r="C4" s="16"/>
    </row>
    <row r="5" spans="1:3">
      <c r="A5" s="16" t="s">
        <v>4</v>
      </c>
      <c r="B5" s="16"/>
      <c r="C5" s="16"/>
    </row>
    <row r="6" ht="22" customHeight="1" spans="1:3">
      <c r="A6" s="16" t="s">
        <v>5</v>
      </c>
      <c r="B6" s="16"/>
      <c r="C6" s="16"/>
    </row>
    <row r="7" ht="53" customHeight="1" spans="1:7">
      <c r="A7" s="17" t="s">
        <v>6</v>
      </c>
      <c r="B7" s="17"/>
      <c r="C7" s="17"/>
      <c r="D7" s="17"/>
      <c r="E7" s="17"/>
      <c r="F7" s="17"/>
      <c r="G7" s="17"/>
    </row>
    <row r="8" ht="15.75" spans="1:7">
      <c r="A8" s="18" t="s">
        <v>7</v>
      </c>
      <c r="B8" s="18"/>
      <c r="C8" s="18"/>
      <c r="D8" s="18"/>
      <c r="E8" s="18"/>
      <c r="F8" s="18"/>
      <c r="G8" s="18"/>
    </row>
    <row r="9" ht="9" customHeight="1" spans="1:7">
      <c r="A9" s="19"/>
      <c r="B9" s="19"/>
      <c r="C9" s="19"/>
      <c r="D9" s="19"/>
      <c r="E9" s="19"/>
      <c r="F9" s="19"/>
      <c r="G9" s="19"/>
    </row>
    <row r="10" ht="15.75" spans="1:7">
      <c r="A10" s="18" t="s">
        <v>8</v>
      </c>
      <c r="B10" s="18"/>
      <c r="C10" s="18"/>
      <c r="D10" s="18"/>
      <c r="E10" s="18"/>
      <c r="F10" s="18"/>
      <c r="G10" s="18"/>
    </row>
    <row r="11" ht="18" customHeight="1" spans="1:7">
      <c r="A11" s="18" t="s">
        <v>9</v>
      </c>
      <c r="B11" s="20"/>
      <c r="C11" s="20"/>
      <c r="D11" s="20"/>
      <c r="E11" s="20"/>
      <c r="F11" s="20"/>
      <c r="G11" s="20"/>
    </row>
    <row r="12" ht="33.75" customHeight="1" spans="1:7">
      <c r="A12" s="330" t="s">
        <v>10</v>
      </c>
      <c r="B12" s="22"/>
      <c r="C12" s="22"/>
      <c r="D12" s="23"/>
      <c r="E12" s="24" t="s">
        <v>11</v>
      </c>
      <c r="F12" s="24" t="s">
        <v>12</v>
      </c>
      <c r="G12" s="24" t="s">
        <v>13</v>
      </c>
    </row>
    <row r="13" spans="1:7">
      <c r="A13" s="25">
        <v>1</v>
      </c>
      <c r="B13" s="26"/>
      <c r="C13" s="26"/>
      <c r="D13" s="27"/>
      <c r="E13" s="28">
        <v>2</v>
      </c>
      <c r="F13" s="28">
        <v>3</v>
      </c>
      <c r="G13" s="28">
        <v>4</v>
      </c>
    </row>
    <row r="14" s="1" customFormat="1" ht="15.75" spans="1:7">
      <c r="A14" s="29" t="s">
        <v>14</v>
      </c>
      <c r="B14" s="30"/>
      <c r="C14" s="30"/>
      <c r="D14" s="30"/>
      <c r="E14" s="31">
        <f>SUM(E15+E16)</f>
        <v>540147.48</v>
      </c>
      <c r="F14" s="31">
        <f>SUM(F15+F16)</f>
        <v>0</v>
      </c>
      <c r="G14" s="31">
        <f>SUM(G15+G16)</f>
        <v>540147.48</v>
      </c>
    </row>
    <row r="15" spans="1:7">
      <c r="A15" s="32" t="s">
        <v>15</v>
      </c>
      <c r="B15" s="33"/>
      <c r="C15" s="33"/>
      <c r="D15" s="33"/>
      <c r="E15" s="34">
        <f t="shared" ref="E15" si="0">SUM(E48)</f>
        <v>540147.48</v>
      </c>
      <c r="F15" s="34">
        <f t="shared" ref="F15:G15" si="1">SUM(F48)</f>
        <v>0</v>
      </c>
      <c r="G15" s="34">
        <f t="shared" si="1"/>
        <v>540147.48</v>
      </c>
    </row>
    <row r="16" spans="1:7">
      <c r="A16" s="331" t="s">
        <v>16</v>
      </c>
      <c r="B16" s="36"/>
      <c r="C16" s="36"/>
      <c r="D16" s="36"/>
      <c r="E16" s="34">
        <v>0</v>
      </c>
      <c r="F16" s="34">
        <v>0</v>
      </c>
      <c r="G16" s="34">
        <v>0</v>
      </c>
    </row>
    <row r="17" s="1" customFormat="1" ht="15.75" spans="1:7">
      <c r="A17" s="37" t="s">
        <v>17</v>
      </c>
      <c r="B17" s="38"/>
      <c r="C17" s="38"/>
      <c r="D17" s="39"/>
      <c r="E17" s="31">
        <f>SUM(E18+E19)</f>
        <v>510920</v>
      </c>
      <c r="F17" s="31">
        <f>SUM(F18+F19)</f>
        <v>0</v>
      </c>
      <c r="G17" s="31">
        <f>SUM(G18+G19)</f>
        <v>510920</v>
      </c>
    </row>
    <row r="18" spans="1:7">
      <c r="A18" s="332" t="s">
        <v>18</v>
      </c>
      <c r="B18" s="33"/>
      <c r="C18" s="33"/>
      <c r="D18" s="33"/>
      <c r="E18" s="34">
        <f t="shared" ref="E18" si="2">SUM(E93)</f>
        <v>506420</v>
      </c>
      <c r="F18" s="34">
        <f t="shared" ref="F18:G18" si="3">SUM(F93)</f>
        <v>2400</v>
      </c>
      <c r="G18" s="34">
        <f t="shared" si="3"/>
        <v>508820</v>
      </c>
    </row>
    <row r="19" spans="1:7">
      <c r="A19" s="331" t="s">
        <v>19</v>
      </c>
      <c r="B19" s="36"/>
      <c r="C19" s="36"/>
      <c r="D19" s="36"/>
      <c r="E19" s="34">
        <f t="shared" ref="E19" si="4">SUM(E142)</f>
        <v>4500</v>
      </c>
      <c r="F19" s="34">
        <f t="shared" ref="F19:G19" si="5">SUM(F142)</f>
        <v>-2400</v>
      </c>
      <c r="G19" s="34">
        <f t="shared" si="5"/>
        <v>2100</v>
      </c>
    </row>
    <row r="20" s="1" customFormat="1" ht="15.75" spans="1:7">
      <c r="A20" s="333" t="s">
        <v>20</v>
      </c>
      <c r="B20" s="30"/>
      <c r="C20" s="30"/>
      <c r="D20" s="30"/>
      <c r="E20" s="31">
        <f>SUM(E14-E17)</f>
        <v>29227.48</v>
      </c>
      <c r="F20" s="31">
        <f>SUM(F14-F17)</f>
        <v>0</v>
      </c>
      <c r="G20" s="31">
        <f>SUM(G14-G17)</f>
        <v>29227.48</v>
      </c>
    </row>
    <row r="21" s="2" customFormat="1" ht="10.5" customHeight="1" spans="1:7">
      <c r="A21" s="40"/>
      <c r="B21" s="41"/>
      <c r="C21" s="41"/>
      <c r="D21" s="41"/>
      <c r="E21" s="42"/>
      <c r="F21" s="42"/>
      <c r="G21" s="42"/>
    </row>
    <row r="22" ht="18" customHeight="1" spans="1:7">
      <c r="A22" s="18" t="s">
        <v>21</v>
      </c>
      <c r="B22" s="20"/>
      <c r="C22" s="20"/>
      <c r="D22" s="20"/>
      <c r="E22" s="20"/>
      <c r="F22" s="20"/>
      <c r="G22" s="20"/>
    </row>
    <row r="23" ht="25.5" spans="1:7">
      <c r="A23" s="330" t="s">
        <v>10</v>
      </c>
      <c r="B23" s="22"/>
      <c r="C23" s="22"/>
      <c r="D23" s="23"/>
      <c r="E23" s="24" t="s">
        <v>11</v>
      </c>
      <c r="F23" s="24" t="s">
        <v>12</v>
      </c>
      <c r="G23" s="24" t="s">
        <v>13</v>
      </c>
    </row>
    <row r="24" spans="1:7">
      <c r="A24" s="43">
        <v>1</v>
      </c>
      <c r="B24" s="44"/>
      <c r="C24" s="44"/>
      <c r="D24" s="45"/>
      <c r="E24" s="28">
        <v>2</v>
      </c>
      <c r="F24" s="28">
        <v>3</v>
      </c>
      <c r="G24" s="28">
        <v>4</v>
      </c>
    </row>
    <row r="25" s="3" customFormat="1" ht="15.75" customHeight="1" spans="1:7">
      <c r="A25" s="46" t="s">
        <v>22</v>
      </c>
      <c r="B25" s="47"/>
      <c r="C25" s="47"/>
      <c r="D25" s="47"/>
      <c r="E25" s="48">
        <v>0</v>
      </c>
      <c r="F25" s="48">
        <v>0</v>
      </c>
      <c r="G25" s="48">
        <v>0</v>
      </c>
    </row>
    <row r="26" s="3" customFormat="1" ht="12.75" spans="1:7">
      <c r="A26" s="46" t="s">
        <v>23</v>
      </c>
      <c r="B26" s="49"/>
      <c r="C26" s="49"/>
      <c r="D26" s="49"/>
      <c r="E26" s="48">
        <v>0</v>
      </c>
      <c r="F26" s="48">
        <v>0</v>
      </c>
      <c r="G26" s="48">
        <v>0</v>
      </c>
    </row>
    <row r="27" s="3" customFormat="1" ht="14.25" customHeight="1" spans="1:7">
      <c r="A27" s="334" t="s">
        <v>24</v>
      </c>
      <c r="B27" s="51"/>
      <c r="C27" s="51"/>
      <c r="D27" s="51"/>
      <c r="E27" s="52">
        <f>SUM(E25-E26)</f>
        <v>0</v>
      </c>
      <c r="F27" s="52">
        <f>SUM(F25-F26)</f>
        <v>0</v>
      </c>
      <c r="G27" s="52">
        <f>SUM(G25-G26)</f>
        <v>0</v>
      </c>
    </row>
    <row r="28" s="3" customFormat="1" customHeight="1" spans="1:7">
      <c r="A28" s="334" t="s">
        <v>25</v>
      </c>
      <c r="B28" s="53"/>
      <c r="C28" s="53"/>
      <c r="D28" s="53"/>
      <c r="E28" s="54">
        <f>SUM(E20+E27)</f>
        <v>29227.48</v>
      </c>
      <c r="F28" s="54">
        <f>SUM(F20+F27)</f>
        <v>0</v>
      </c>
      <c r="G28" s="54">
        <f>SUM(G20+G27)</f>
        <v>29227.48</v>
      </c>
    </row>
    <row r="29" ht="11.25" customHeight="1" spans="1:7">
      <c r="A29" s="19"/>
      <c r="B29" s="55"/>
      <c r="C29" s="55"/>
      <c r="D29" s="55"/>
      <c r="E29" s="56"/>
      <c r="F29" s="56"/>
      <c r="G29" s="56"/>
    </row>
    <row r="30" ht="18" customHeight="1" spans="1:7">
      <c r="A30" s="18" t="s">
        <v>26</v>
      </c>
      <c r="B30" s="20"/>
      <c r="C30" s="20"/>
      <c r="D30" s="20"/>
      <c r="E30" s="20"/>
      <c r="F30" s="20"/>
      <c r="G30" s="20"/>
    </row>
    <row r="31" ht="25.5" spans="1:8">
      <c r="A31" s="330" t="s">
        <v>10</v>
      </c>
      <c r="B31" s="22"/>
      <c r="C31" s="22"/>
      <c r="D31" s="23"/>
      <c r="E31" s="24" t="s">
        <v>11</v>
      </c>
      <c r="F31" s="24" t="s">
        <v>12</v>
      </c>
      <c r="G31" s="24" t="s">
        <v>13</v>
      </c>
      <c r="H31" s="57"/>
    </row>
    <row r="32" spans="1:8">
      <c r="A32" s="43">
        <v>1</v>
      </c>
      <c r="B32" s="44"/>
      <c r="C32" s="44"/>
      <c r="D32" s="45"/>
      <c r="E32" s="28">
        <v>2</v>
      </c>
      <c r="F32" s="28">
        <v>3</v>
      </c>
      <c r="G32" s="28">
        <v>4</v>
      </c>
      <c r="H32" s="57"/>
    </row>
    <row r="33" ht="18.75" customHeight="1" spans="1:8">
      <c r="A33" s="58" t="s">
        <v>27</v>
      </c>
      <c r="B33" s="59"/>
      <c r="C33" s="59"/>
      <c r="D33" s="59"/>
      <c r="E33" s="60">
        <v>-29227.48</v>
      </c>
      <c r="F33" s="60">
        <v>0</v>
      </c>
      <c r="G33" s="60">
        <v>-29227.48</v>
      </c>
      <c r="H33" s="57"/>
    </row>
    <row r="34" spans="1:8">
      <c r="A34" s="61" t="s">
        <v>28</v>
      </c>
      <c r="B34" s="62"/>
      <c r="C34" s="62"/>
      <c r="D34" s="62"/>
      <c r="E34" s="63">
        <f>SUM(E28+E33)</f>
        <v>-1.81898940354586e-11</v>
      </c>
      <c r="F34" s="63">
        <f>SUM(F28+F33)</f>
        <v>0</v>
      </c>
      <c r="G34" s="63">
        <f>SUM(G28+G33)</f>
        <v>-1.81898940354586e-11</v>
      </c>
      <c r="H34" s="57"/>
    </row>
    <row r="35" ht="30" customHeight="1" spans="1:8">
      <c r="A35" s="50" t="s">
        <v>29</v>
      </c>
      <c r="B35" s="53"/>
      <c r="C35" s="53"/>
      <c r="D35" s="53"/>
      <c r="E35" s="54">
        <f>SUM(E20+E27+E33-E34)</f>
        <v>0</v>
      </c>
      <c r="F35" s="54">
        <f>SUM(F20+F27+F33-F34)</f>
        <v>0</v>
      </c>
      <c r="G35" s="54">
        <f>SUM(G20+G27+G33-G34)</f>
        <v>0</v>
      </c>
      <c r="H35" s="57"/>
    </row>
    <row r="36" spans="1:7">
      <c r="A36" s="64"/>
      <c r="B36" s="65"/>
      <c r="C36" s="65"/>
      <c r="D36" s="65"/>
      <c r="E36" s="66"/>
      <c r="F36" s="66"/>
      <c r="G36" s="66"/>
    </row>
    <row r="37" ht="15.75" spans="1:8">
      <c r="A37" s="67" t="s">
        <v>30</v>
      </c>
      <c r="B37" s="67"/>
      <c r="C37" s="67"/>
      <c r="D37" s="67"/>
      <c r="E37" s="67"/>
      <c r="F37" s="67"/>
      <c r="G37" s="67"/>
      <c r="H37" s="67"/>
    </row>
    <row r="38" ht="25.5" spans="1:8">
      <c r="A38" s="330" t="s">
        <v>10</v>
      </c>
      <c r="B38" s="22"/>
      <c r="C38" s="22"/>
      <c r="D38" s="23"/>
      <c r="E38" s="24" t="s">
        <v>11</v>
      </c>
      <c r="F38" s="24" t="s">
        <v>12</v>
      </c>
      <c r="G38" s="24" t="s">
        <v>13</v>
      </c>
      <c r="H38" s="57"/>
    </row>
    <row r="39" customHeight="1" spans="1:8">
      <c r="A39" s="68" t="s">
        <v>31</v>
      </c>
      <c r="B39" s="69"/>
      <c r="C39" s="69"/>
      <c r="D39" s="70"/>
      <c r="E39" s="71">
        <f>SUM(C42)</f>
        <v>0</v>
      </c>
      <c r="F39" s="71">
        <v>0</v>
      </c>
      <c r="G39" s="71">
        <v>0</v>
      </c>
      <c r="H39" s="57"/>
    </row>
    <row r="40" customHeight="1" spans="1:8">
      <c r="A40" s="68" t="s">
        <v>32</v>
      </c>
      <c r="B40" s="69"/>
      <c r="C40" s="69"/>
      <c r="D40" s="70"/>
      <c r="E40" s="71">
        <v>0</v>
      </c>
      <c r="F40" s="71">
        <v>0</v>
      </c>
      <c r="G40" s="71">
        <v>0</v>
      </c>
      <c r="H40" s="57"/>
    </row>
    <row r="41" customHeight="1" spans="1:8">
      <c r="A41" s="68" t="s">
        <v>33</v>
      </c>
      <c r="B41" s="69"/>
      <c r="C41" s="69"/>
      <c r="D41" s="70"/>
      <c r="E41" s="71">
        <v>0</v>
      </c>
      <c r="F41" s="71">
        <v>0</v>
      </c>
      <c r="G41" s="71">
        <v>0</v>
      </c>
      <c r="H41" s="57"/>
    </row>
    <row r="42" customHeight="1" spans="1:8">
      <c r="A42" s="334" t="s">
        <v>34</v>
      </c>
      <c r="B42" s="53"/>
      <c r="C42" s="53"/>
      <c r="D42" s="72"/>
      <c r="E42" s="63">
        <f>E39-E40+E41</f>
        <v>0</v>
      </c>
      <c r="F42" s="63">
        <v>0</v>
      </c>
      <c r="G42" s="63">
        <v>0</v>
      </c>
      <c r="H42" s="57"/>
    </row>
    <row r="43" spans="1:7">
      <c r="A43" s="64"/>
      <c r="B43" s="65"/>
      <c r="C43" s="65"/>
      <c r="D43" s="65"/>
      <c r="E43" s="66"/>
      <c r="F43" s="66"/>
      <c r="G43" s="66"/>
    </row>
    <row r="44" ht="15.75" spans="1:7">
      <c r="A44" s="18" t="s">
        <v>35</v>
      </c>
      <c r="B44" s="20"/>
      <c r="C44" s="20"/>
      <c r="D44" s="20"/>
      <c r="E44" s="20"/>
      <c r="F44" s="20"/>
      <c r="G44" s="20"/>
    </row>
    <row r="45" ht="15.75" spans="1:7">
      <c r="A45" s="18" t="s">
        <v>36</v>
      </c>
      <c r="B45" s="73"/>
      <c r="C45" s="73"/>
      <c r="D45" s="73"/>
      <c r="E45" s="73"/>
      <c r="F45" s="73"/>
      <c r="G45" s="73"/>
    </row>
    <row r="46" ht="27" customHeight="1" spans="1:7">
      <c r="A46" s="330" t="s">
        <v>10</v>
      </c>
      <c r="B46" s="22"/>
      <c r="C46" s="22"/>
      <c r="D46" s="23"/>
      <c r="E46" s="24" t="s">
        <v>11</v>
      </c>
      <c r="F46" s="24" t="s">
        <v>12</v>
      </c>
      <c r="G46" s="24" t="s">
        <v>13</v>
      </c>
    </row>
    <row r="47" spans="1:7">
      <c r="A47" s="43">
        <v>1</v>
      </c>
      <c r="B47" s="44"/>
      <c r="C47" s="44"/>
      <c r="D47" s="45"/>
      <c r="E47" s="28">
        <v>2</v>
      </c>
      <c r="F47" s="28">
        <v>3</v>
      </c>
      <c r="G47" s="28">
        <v>4</v>
      </c>
    </row>
    <row r="48" ht="15.75" spans="1:7">
      <c r="A48" s="74">
        <v>6</v>
      </c>
      <c r="B48" s="75"/>
      <c r="C48" s="75"/>
      <c r="D48" s="76" t="s">
        <v>37</v>
      </c>
      <c r="E48" s="77">
        <f>SUM(E49+E58+E62+E69+E75)</f>
        <v>540147.48</v>
      </c>
      <c r="F48" s="77">
        <f>SUM(F49+F58+F62+F69+F75)</f>
        <v>0</v>
      </c>
      <c r="G48" s="77">
        <f>SUM(G49+G58+G62+G69+G75)</f>
        <v>540147.48</v>
      </c>
    </row>
    <row r="49" s="4" customFormat="1" spans="1:7">
      <c r="A49" s="78"/>
      <c r="B49" s="79">
        <v>63</v>
      </c>
      <c r="C49" s="79"/>
      <c r="D49" s="80" t="s">
        <v>38</v>
      </c>
      <c r="E49" s="81">
        <f>SUM(E50+E53+E55)</f>
        <v>9000</v>
      </c>
      <c r="F49" s="81">
        <f>SUM(F50+F53+F55)</f>
        <v>-2000</v>
      </c>
      <c r="G49" s="81">
        <f>SUM(G50+G53+G55)</f>
        <v>7000</v>
      </c>
    </row>
    <row r="50" s="4" customFormat="1" spans="1:7">
      <c r="A50" s="78"/>
      <c r="B50" s="82">
        <v>633</v>
      </c>
      <c r="C50" s="82">
        <v>6331</v>
      </c>
      <c r="D50" s="83" t="s">
        <v>39</v>
      </c>
      <c r="E50" s="84">
        <f>SUM(E51:E52)</f>
        <v>1500</v>
      </c>
      <c r="F50" s="84">
        <f>SUM(F51:F52)</f>
        <v>-1000</v>
      </c>
      <c r="G50" s="84">
        <f>SUM(G51:G52)</f>
        <v>500</v>
      </c>
    </row>
    <row r="51" ht="16.5" customHeight="1" spans="1:7">
      <c r="A51" s="85"/>
      <c r="B51" s="86"/>
      <c r="C51" s="87">
        <v>63311</v>
      </c>
      <c r="D51" s="88" t="s">
        <v>40</v>
      </c>
      <c r="E51" s="89">
        <v>1500</v>
      </c>
      <c r="F51" s="89">
        <v>-1000</v>
      </c>
      <c r="G51" s="89">
        <f>SUM(E51:F51)</f>
        <v>500</v>
      </c>
    </row>
    <row r="52" s="4" customFormat="1" spans="1:7">
      <c r="A52" s="78"/>
      <c r="B52" s="90"/>
      <c r="C52" s="87">
        <v>63312</v>
      </c>
      <c r="D52" s="88" t="s">
        <v>41</v>
      </c>
      <c r="E52" s="89"/>
      <c r="F52" s="89"/>
      <c r="G52" s="89">
        <f>SUM(E52:F52)</f>
        <v>0</v>
      </c>
    </row>
    <row r="53" s="4" customFormat="1" spans="1:7">
      <c r="A53" s="78"/>
      <c r="B53" s="82">
        <v>634</v>
      </c>
      <c r="C53" s="82">
        <v>6341</v>
      </c>
      <c r="D53" s="83" t="s">
        <v>42</v>
      </c>
      <c r="E53" s="84">
        <f>SUM(E54)</f>
        <v>0</v>
      </c>
      <c r="F53" s="84">
        <f>SUM(F54)</f>
        <v>0</v>
      </c>
      <c r="G53" s="84">
        <f>SUM(G54)</f>
        <v>0</v>
      </c>
    </row>
    <row r="54" spans="1:7">
      <c r="A54" s="85"/>
      <c r="B54" s="87"/>
      <c r="C54" s="87">
        <v>63414</v>
      </c>
      <c r="D54" s="88" t="s">
        <v>43</v>
      </c>
      <c r="E54" s="89">
        <v>0</v>
      </c>
      <c r="F54" s="89"/>
      <c r="G54" s="89">
        <f>SUM(E54:F54)</f>
        <v>0</v>
      </c>
    </row>
    <row r="55" s="4" customFormat="1" spans="1:7">
      <c r="A55" s="78"/>
      <c r="B55" s="82">
        <v>636</v>
      </c>
      <c r="C55" s="82">
        <v>6361</v>
      </c>
      <c r="D55" s="83" t="s">
        <v>44</v>
      </c>
      <c r="E55" s="84">
        <f>SUM(E56)</f>
        <v>7500</v>
      </c>
      <c r="F55" s="84">
        <f>SUM(F56)</f>
        <v>-1000</v>
      </c>
      <c r="G55" s="84">
        <f>SUM(G56)</f>
        <v>6500</v>
      </c>
    </row>
    <row r="56" s="4" customFormat="1" ht="17.25" customHeight="1" spans="1:7">
      <c r="A56" s="78"/>
      <c r="B56" s="87"/>
      <c r="C56" s="87">
        <v>63613</v>
      </c>
      <c r="D56" s="87" t="s">
        <v>45</v>
      </c>
      <c r="E56" s="91">
        <v>7500</v>
      </c>
      <c r="F56" s="91">
        <v>-1000</v>
      </c>
      <c r="G56" s="89">
        <f>SUM(E56:F56)</f>
        <v>6500</v>
      </c>
    </row>
    <row r="57" s="5" customFormat="1" ht="13.5" spans="1:7">
      <c r="A57" s="92"/>
      <c r="B57" s="93"/>
      <c r="C57" s="94">
        <v>52</v>
      </c>
      <c r="D57" s="335" t="s">
        <v>46</v>
      </c>
      <c r="E57" s="95">
        <f>SUM(E49)</f>
        <v>9000</v>
      </c>
      <c r="F57" s="95">
        <f>SUM(F49)</f>
        <v>-2000</v>
      </c>
      <c r="G57" s="95">
        <f>SUM(G49)</f>
        <v>7000</v>
      </c>
    </row>
    <row r="58" s="4" customFormat="1" spans="1:7">
      <c r="A58" s="96"/>
      <c r="B58" s="97">
        <v>64</v>
      </c>
      <c r="C58" s="97"/>
      <c r="D58" s="336" t="s">
        <v>47</v>
      </c>
      <c r="E58" s="99">
        <f>SUM(E60)</f>
        <v>0</v>
      </c>
      <c r="F58" s="99">
        <f>SUM(F60)</f>
        <v>0</v>
      </c>
      <c r="G58" s="99">
        <f>SUM(G60)</f>
        <v>0</v>
      </c>
    </row>
    <row r="59" ht="13.5" customHeight="1" spans="1:7">
      <c r="A59" s="100"/>
      <c r="B59" s="101">
        <v>641</v>
      </c>
      <c r="C59" s="101">
        <v>6413</v>
      </c>
      <c r="D59" s="337" t="s">
        <v>48</v>
      </c>
      <c r="E59" s="84">
        <f>SUM(E60)</f>
        <v>0</v>
      </c>
      <c r="F59" s="84">
        <f>SUM(F60)</f>
        <v>0</v>
      </c>
      <c r="G59" s="84">
        <f>SUM(G60)</f>
        <v>0</v>
      </c>
    </row>
    <row r="60" ht="13.5" customHeight="1" spans="1:7">
      <c r="A60" s="100"/>
      <c r="B60" s="102"/>
      <c r="C60" s="102">
        <v>64132</v>
      </c>
      <c r="D60" s="338" t="s">
        <v>49</v>
      </c>
      <c r="E60" s="89">
        <v>0</v>
      </c>
      <c r="F60" s="89">
        <v>0</v>
      </c>
      <c r="G60" s="89">
        <f>SUM(E60:F60)</f>
        <v>0</v>
      </c>
    </row>
    <row r="61" s="5" customFormat="1" ht="13.5" spans="1:7">
      <c r="A61" s="92"/>
      <c r="B61" s="93"/>
      <c r="C61" s="94">
        <v>11</v>
      </c>
      <c r="D61" s="335" t="s">
        <v>50</v>
      </c>
      <c r="E61" s="95">
        <f>SUM(E58)</f>
        <v>0</v>
      </c>
      <c r="F61" s="95">
        <f>SUM(F58)</f>
        <v>0</v>
      </c>
      <c r="G61" s="95">
        <f>SUM(G58)</f>
        <v>0</v>
      </c>
    </row>
    <row r="62" s="4" customFormat="1" ht="30" spans="1:7">
      <c r="A62" s="96"/>
      <c r="B62" s="97">
        <v>65</v>
      </c>
      <c r="C62" s="97"/>
      <c r="D62" s="339" t="s">
        <v>51</v>
      </c>
      <c r="E62" s="81">
        <f>SUM(E63)</f>
        <v>106720</v>
      </c>
      <c r="F62" s="81">
        <f>SUM(F63)</f>
        <v>-2657</v>
      </c>
      <c r="G62" s="81">
        <f>SUM(G63)</f>
        <v>104063</v>
      </c>
    </row>
    <row r="63" spans="1:7">
      <c r="A63" s="100"/>
      <c r="B63" s="103">
        <v>652</v>
      </c>
      <c r="C63" s="103">
        <v>6526</v>
      </c>
      <c r="D63" s="340" t="s">
        <v>52</v>
      </c>
      <c r="E63" s="104">
        <f>SUM(E64:E66)</f>
        <v>106720</v>
      </c>
      <c r="F63" s="104">
        <f>SUM(F64:F66)</f>
        <v>-2657</v>
      </c>
      <c r="G63" s="104">
        <f>SUM(G64:G66)</f>
        <v>104063</v>
      </c>
    </row>
    <row r="64" spans="1:7">
      <c r="A64" s="100"/>
      <c r="B64" s="102"/>
      <c r="C64" s="102">
        <v>65264</v>
      </c>
      <c r="D64" s="338" t="s">
        <v>53</v>
      </c>
      <c r="E64" s="89">
        <v>106720</v>
      </c>
      <c r="F64" s="89">
        <v>-2790</v>
      </c>
      <c r="G64" s="89">
        <f>SUM(E64:F64)</f>
        <v>103930</v>
      </c>
    </row>
    <row r="65" spans="1:7">
      <c r="A65" s="100"/>
      <c r="B65" s="102"/>
      <c r="C65" s="102">
        <v>65267</v>
      </c>
      <c r="D65" s="338" t="s">
        <v>54</v>
      </c>
      <c r="E65" s="89">
        <v>0</v>
      </c>
      <c r="F65" s="89">
        <v>0</v>
      </c>
      <c r="G65" s="89">
        <f>SUM(E65:F65)</f>
        <v>0</v>
      </c>
    </row>
    <row r="66" spans="1:7">
      <c r="A66" s="100"/>
      <c r="B66" s="102"/>
      <c r="C66" s="102">
        <v>65268</v>
      </c>
      <c r="D66" s="338" t="s">
        <v>55</v>
      </c>
      <c r="E66" s="89">
        <v>0</v>
      </c>
      <c r="F66" s="89">
        <v>133</v>
      </c>
      <c r="G66" s="89">
        <f>SUM(E66:F66)</f>
        <v>133</v>
      </c>
    </row>
    <row r="67" s="5" customFormat="1" ht="12.75" spans="1:7">
      <c r="A67" s="92"/>
      <c r="B67" s="105"/>
      <c r="C67" s="106">
        <v>43</v>
      </c>
      <c r="D67" s="341" t="s">
        <v>56</v>
      </c>
      <c r="E67" s="108">
        <f>SUM(E64)</f>
        <v>106720</v>
      </c>
      <c r="F67" s="108">
        <f>SUM(F64+F66)</f>
        <v>-2657</v>
      </c>
      <c r="G67" s="108">
        <f>SUM(G64+G66)</f>
        <v>104063</v>
      </c>
    </row>
    <row r="68" s="5" customFormat="1" ht="13.5" spans="1:7">
      <c r="A68" s="92"/>
      <c r="B68" s="93"/>
      <c r="C68" s="94">
        <v>71</v>
      </c>
      <c r="D68" s="342" t="s">
        <v>57</v>
      </c>
      <c r="E68" s="110">
        <f>SUM(E65)</f>
        <v>0</v>
      </c>
      <c r="F68" s="110">
        <f>SUM(F65)</f>
        <v>0</v>
      </c>
      <c r="G68" s="110">
        <f>SUM(G65)</f>
        <v>0</v>
      </c>
    </row>
    <row r="69" s="4" customFormat="1" spans="1:7">
      <c r="A69" s="96"/>
      <c r="B69" s="97">
        <v>66</v>
      </c>
      <c r="C69" s="97"/>
      <c r="D69" s="339" t="s">
        <v>58</v>
      </c>
      <c r="E69" s="99">
        <f>SUM(E74)</f>
        <v>1000</v>
      </c>
      <c r="F69" s="99">
        <f>SUM(F74)</f>
        <v>0</v>
      </c>
      <c r="G69" s="99">
        <f>SUM(G74)</f>
        <v>1000</v>
      </c>
    </row>
    <row r="70" spans="1:7">
      <c r="A70" s="100"/>
      <c r="B70" s="103">
        <v>663</v>
      </c>
      <c r="C70" s="103">
        <v>6631</v>
      </c>
      <c r="D70" s="343" t="s">
        <v>59</v>
      </c>
      <c r="E70" s="104">
        <f>SUM(E71:E73)</f>
        <v>1000</v>
      </c>
      <c r="F70" s="104">
        <f>SUM(F71:F73)</f>
        <v>0</v>
      </c>
      <c r="G70" s="104">
        <f>SUM(G71:G73)</f>
        <v>1000</v>
      </c>
    </row>
    <row r="71" spans="1:7">
      <c r="A71" s="100"/>
      <c r="B71" s="102"/>
      <c r="C71" s="102">
        <v>66311</v>
      </c>
      <c r="D71" s="344" t="s">
        <v>60</v>
      </c>
      <c r="E71" s="89">
        <v>1000</v>
      </c>
      <c r="F71" s="89">
        <v>-740</v>
      </c>
      <c r="G71" s="89">
        <f>SUM(E71:F71)</f>
        <v>260</v>
      </c>
    </row>
    <row r="72" spans="1:7">
      <c r="A72" s="100"/>
      <c r="B72" s="102"/>
      <c r="C72" s="102">
        <v>66312</v>
      </c>
      <c r="D72" s="344" t="s">
        <v>61</v>
      </c>
      <c r="E72" s="89">
        <v>0</v>
      </c>
      <c r="F72" s="89">
        <v>600</v>
      </c>
      <c r="G72" s="89">
        <f>SUM(E72:F72)</f>
        <v>600</v>
      </c>
    </row>
    <row r="73" spans="1:7">
      <c r="A73" s="100"/>
      <c r="B73" s="102"/>
      <c r="C73" s="102">
        <v>66313</v>
      </c>
      <c r="D73" s="344" t="s">
        <v>62</v>
      </c>
      <c r="E73" s="89">
        <v>0</v>
      </c>
      <c r="F73" s="89">
        <v>140</v>
      </c>
      <c r="G73" s="89">
        <f>SUM(E73:F73)</f>
        <v>140</v>
      </c>
    </row>
    <row r="74" s="5" customFormat="1" ht="13.5" spans="1:7">
      <c r="A74" s="92"/>
      <c r="B74" s="94"/>
      <c r="C74" s="94">
        <v>61</v>
      </c>
      <c r="D74" s="342" t="s">
        <v>63</v>
      </c>
      <c r="E74" s="95">
        <f>SUM(E70)</f>
        <v>1000</v>
      </c>
      <c r="F74" s="95">
        <f>SUM(F70)</f>
        <v>0</v>
      </c>
      <c r="G74" s="95">
        <f>SUM(G70)</f>
        <v>1000</v>
      </c>
    </row>
    <row r="75" s="4" customFormat="1" spans="1:7">
      <c r="A75" s="96"/>
      <c r="B75" s="97">
        <v>67</v>
      </c>
      <c r="C75" s="111"/>
      <c r="D75" s="80" t="s">
        <v>64</v>
      </c>
      <c r="E75" s="81">
        <f>SUM(E76+E83)</f>
        <v>423427.48</v>
      </c>
      <c r="F75" s="81">
        <f>SUM(F76+F83)</f>
        <v>4657</v>
      </c>
      <c r="G75" s="81">
        <f>SUM(G76+G83)</f>
        <v>428084.48</v>
      </c>
    </row>
    <row r="76" ht="27" customHeight="1" spans="1:7">
      <c r="A76" s="100"/>
      <c r="B76" s="101">
        <v>671</v>
      </c>
      <c r="C76" s="101"/>
      <c r="D76" s="82" t="s">
        <v>65</v>
      </c>
      <c r="E76" s="112">
        <f>SUM(E77+E81)</f>
        <v>423427.48</v>
      </c>
      <c r="F76" s="112">
        <f>SUM(F77+F81)</f>
        <v>4600</v>
      </c>
      <c r="G76" s="112">
        <f>SUM(G77+G81)</f>
        <v>428027.48</v>
      </c>
    </row>
    <row r="77" ht="27" customHeight="1" spans="1:7">
      <c r="A77" s="100"/>
      <c r="B77" s="101"/>
      <c r="C77" s="101">
        <v>6711</v>
      </c>
      <c r="D77" s="82" t="s">
        <v>66</v>
      </c>
      <c r="E77" s="112">
        <f>SUM(E78:E80)</f>
        <v>420927.48</v>
      </c>
      <c r="F77" s="112">
        <f>SUM(F78:F80)</f>
        <v>5000</v>
      </c>
      <c r="G77" s="112">
        <f>SUM(G78:G80)</f>
        <v>425927.48</v>
      </c>
    </row>
    <row r="78" customHeight="1" spans="1:7">
      <c r="A78" s="100"/>
      <c r="B78" s="102"/>
      <c r="C78" s="102">
        <v>67111</v>
      </c>
      <c r="D78" s="87" t="s">
        <v>66</v>
      </c>
      <c r="E78" s="89">
        <v>332927.48</v>
      </c>
      <c r="F78" s="89">
        <v>-20000</v>
      </c>
      <c r="G78" s="89">
        <f>SUM(E78:F78)</f>
        <v>312927.48</v>
      </c>
    </row>
    <row r="79" customHeight="1" spans="1:7">
      <c r="A79" s="100"/>
      <c r="B79" s="102"/>
      <c r="C79" s="102">
        <v>67111</v>
      </c>
      <c r="D79" s="87" t="s">
        <v>67</v>
      </c>
      <c r="E79" s="89">
        <v>18000</v>
      </c>
      <c r="F79" s="89">
        <v>0</v>
      </c>
      <c r="G79" s="89">
        <f>SUM(E79:F79)</f>
        <v>18000</v>
      </c>
    </row>
    <row r="80" customHeight="1" spans="1:7">
      <c r="A80" s="100"/>
      <c r="B80" s="102"/>
      <c r="C80" s="102">
        <v>67112</v>
      </c>
      <c r="D80" s="87" t="s">
        <v>68</v>
      </c>
      <c r="E80" s="89">
        <v>70000</v>
      </c>
      <c r="F80" s="89">
        <v>25000</v>
      </c>
      <c r="G80" s="89">
        <f>SUM(E80:F80)</f>
        <v>95000</v>
      </c>
    </row>
    <row r="81" s="4" customFormat="1" ht="26.25" customHeight="1" spans="1:7">
      <c r="A81" s="96"/>
      <c r="B81" s="101"/>
      <c r="C81" s="101">
        <v>6712</v>
      </c>
      <c r="D81" s="82" t="s">
        <v>69</v>
      </c>
      <c r="E81" s="84">
        <f>SUM(E82)</f>
        <v>2500</v>
      </c>
      <c r="F81" s="84">
        <f>SUM(F82)</f>
        <v>-400</v>
      </c>
      <c r="G81" s="84">
        <f>SUM(G82)</f>
        <v>2100</v>
      </c>
    </row>
    <row r="82" customHeight="1" spans="1:7">
      <c r="A82" s="100"/>
      <c r="B82" s="102"/>
      <c r="C82" s="102">
        <v>67121</v>
      </c>
      <c r="D82" s="87" t="s">
        <v>70</v>
      </c>
      <c r="E82" s="89">
        <v>2500</v>
      </c>
      <c r="F82" s="89">
        <v>-400</v>
      </c>
      <c r="G82" s="89">
        <f>SUM(E82:F82)</f>
        <v>2100</v>
      </c>
    </row>
    <row r="83" s="4" customFormat="1" customHeight="1" spans="1:7">
      <c r="A83" s="96"/>
      <c r="B83" s="101">
        <v>673</v>
      </c>
      <c r="C83" s="101">
        <v>6731</v>
      </c>
      <c r="D83" s="82" t="s">
        <v>71</v>
      </c>
      <c r="E83" s="84">
        <f>SUM(E84)</f>
        <v>0</v>
      </c>
      <c r="F83" s="84">
        <f>SUM(F84)</f>
        <v>57</v>
      </c>
      <c r="G83" s="84">
        <f>SUM(G84)</f>
        <v>57</v>
      </c>
    </row>
    <row r="84" customHeight="1" spans="1:7">
      <c r="A84" s="100"/>
      <c r="B84" s="102"/>
      <c r="C84" s="102">
        <v>67311</v>
      </c>
      <c r="D84" s="87" t="s">
        <v>71</v>
      </c>
      <c r="E84" s="89">
        <v>0</v>
      </c>
      <c r="F84" s="89">
        <v>57</v>
      </c>
      <c r="G84" s="89">
        <f>SUM(E84:F84)</f>
        <v>57</v>
      </c>
    </row>
    <row r="85" s="4" customFormat="1" ht="13.5" customHeight="1" spans="1:7">
      <c r="A85" s="113"/>
      <c r="B85" s="114"/>
      <c r="C85" s="106">
        <v>11</v>
      </c>
      <c r="D85" s="341" t="s">
        <v>72</v>
      </c>
      <c r="E85" s="108">
        <f>SUM(E83)</f>
        <v>0</v>
      </c>
      <c r="F85" s="108">
        <f>SUM(F83)</f>
        <v>57</v>
      </c>
      <c r="G85" s="108">
        <f>SUM(G83)</f>
        <v>57</v>
      </c>
    </row>
    <row r="86" s="4" customFormat="1" ht="13.5" customHeight="1" spans="1:7">
      <c r="A86" s="113"/>
      <c r="B86" s="114"/>
      <c r="C86" s="106">
        <v>50</v>
      </c>
      <c r="D86" s="341" t="s">
        <v>73</v>
      </c>
      <c r="E86" s="108">
        <f>SUM(E80)</f>
        <v>70000</v>
      </c>
      <c r="F86" s="108">
        <f>SUM(F80)</f>
        <v>25000</v>
      </c>
      <c r="G86" s="108">
        <f>SUM(G80)</f>
        <v>95000</v>
      </c>
    </row>
    <row r="87" s="6" customFormat="1" ht="12.75" spans="1:7">
      <c r="A87" s="113"/>
      <c r="B87" s="114"/>
      <c r="C87" s="106">
        <v>11</v>
      </c>
      <c r="D87" s="341" t="s">
        <v>74</v>
      </c>
      <c r="E87" s="108">
        <f>SUM(E78+E79+E82)</f>
        <v>353427.48</v>
      </c>
      <c r="F87" s="108">
        <f>SUM(F78+F79+F82)</f>
        <v>-20400</v>
      </c>
      <c r="G87" s="108">
        <f>SUM(G78+G79+G82)</f>
        <v>333027.48</v>
      </c>
    </row>
    <row r="89" ht="15.75" spans="1:7">
      <c r="A89" s="18" t="s">
        <v>75</v>
      </c>
      <c r="B89" s="73"/>
      <c r="C89" s="73"/>
      <c r="D89" s="73"/>
      <c r="E89" s="73"/>
      <c r="F89" s="73"/>
      <c r="G89" s="73"/>
    </row>
    <row r="90" ht="25.5" spans="1:7">
      <c r="A90" s="330" t="s">
        <v>10</v>
      </c>
      <c r="B90" s="22"/>
      <c r="C90" s="22"/>
      <c r="D90" s="23"/>
      <c r="E90" s="24" t="s">
        <v>11</v>
      </c>
      <c r="F90" s="24" t="s">
        <v>12</v>
      </c>
      <c r="G90" s="24" t="s">
        <v>13</v>
      </c>
    </row>
    <row r="91" spans="1:7">
      <c r="A91" s="43">
        <v>1</v>
      </c>
      <c r="B91" s="44"/>
      <c r="C91" s="44"/>
      <c r="D91" s="45"/>
      <c r="E91" s="28">
        <v>2</v>
      </c>
      <c r="F91" s="28">
        <v>3</v>
      </c>
      <c r="G91" s="28">
        <v>4</v>
      </c>
    </row>
    <row r="92" s="2" customFormat="1" ht="16.5" spans="1:7">
      <c r="A92" s="115"/>
      <c r="B92" s="116"/>
      <c r="C92" s="116"/>
      <c r="D92" s="117" t="s">
        <v>76</v>
      </c>
      <c r="E92" s="118">
        <f>SUM(E93+E142)</f>
        <v>510920</v>
      </c>
      <c r="F92" s="118">
        <f>SUM(F93+F142)</f>
        <v>0</v>
      </c>
      <c r="G92" s="118">
        <f>SUM(G93+G142)</f>
        <v>510920</v>
      </c>
    </row>
    <row r="93" spans="1:7">
      <c r="A93" s="119">
        <v>3</v>
      </c>
      <c r="B93" s="80"/>
      <c r="C93" s="80"/>
      <c r="D93" s="119" t="s">
        <v>77</v>
      </c>
      <c r="E93" s="120">
        <f>SUM(E94+E103+E138)</f>
        <v>506420</v>
      </c>
      <c r="F93" s="120">
        <f>SUM(F94+F103+F138)</f>
        <v>2400</v>
      </c>
      <c r="G93" s="120">
        <f>SUM(G94+G103+G138)</f>
        <v>508820</v>
      </c>
    </row>
    <row r="94" s="4" customFormat="1" spans="1:7">
      <c r="A94" s="78"/>
      <c r="B94" s="78">
        <v>31</v>
      </c>
      <c r="C94" s="78"/>
      <c r="D94" s="78" t="s">
        <v>78</v>
      </c>
      <c r="E94" s="121">
        <f>SUM(E95:E97)</f>
        <v>423950</v>
      </c>
      <c r="F94" s="121">
        <f>SUM(F95:F97)</f>
        <v>-3623</v>
      </c>
      <c r="G94" s="121">
        <f>SUM(G95:G97)</f>
        <v>420327</v>
      </c>
    </row>
    <row r="95" spans="1:7">
      <c r="A95" s="85"/>
      <c r="B95" s="85">
        <v>311</v>
      </c>
      <c r="C95" s="85">
        <v>3111</v>
      </c>
      <c r="D95" s="85" t="s">
        <v>79</v>
      </c>
      <c r="E95" s="122">
        <f>SUM(E210+E366+E387+E408)</f>
        <v>359300</v>
      </c>
      <c r="F95" s="122">
        <f>SUM(F210+F366+F387+F408)</f>
        <v>-1500</v>
      </c>
      <c r="G95" s="122">
        <f>SUM(G210+G366+G387+G408)</f>
        <v>357800</v>
      </c>
    </row>
    <row r="96" ht="15.75" customHeight="1" spans="1:7">
      <c r="A96" s="85"/>
      <c r="B96" s="85">
        <v>312</v>
      </c>
      <c r="C96" s="85">
        <v>3121</v>
      </c>
      <c r="D96" s="123" t="s">
        <v>80</v>
      </c>
      <c r="E96" s="122">
        <f>SUM(E213+E264+E390+E410)</f>
        <v>17800</v>
      </c>
      <c r="F96" s="122">
        <f>SUM(F213+F264+F390+F410)</f>
        <v>600</v>
      </c>
      <c r="G96" s="122">
        <f>SUM(G213+G264+G390+G410)</f>
        <v>18400</v>
      </c>
    </row>
    <row r="97" spans="1:7">
      <c r="A97" s="85"/>
      <c r="B97" s="85">
        <v>313</v>
      </c>
      <c r="C97" s="85">
        <v>3132</v>
      </c>
      <c r="D97" s="123" t="s">
        <v>81</v>
      </c>
      <c r="E97" s="122">
        <f>SUM(E220+E271+E371+E393+E413)</f>
        <v>46850</v>
      </c>
      <c r="F97" s="122">
        <f>SUM(F220+F271+F371+F393+F413)</f>
        <v>-2723</v>
      </c>
      <c r="G97" s="122">
        <f>SUM(G220+G271+G371+G393+G413)</f>
        <v>44127</v>
      </c>
    </row>
    <row r="98" s="7" customFormat="1" spans="1:7">
      <c r="A98" s="124"/>
      <c r="B98" s="107"/>
      <c r="C98" s="107">
        <v>11</v>
      </c>
      <c r="D98" s="107" t="s">
        <v>82</v>
      </c>
      <c r="E98" s="125">
        <f>SUM(E206+E385+E405)</f>
        <v>320950</v>
      </c>
      <c r="F98" s="125">
        <f>SUM(F206+F385+F405)</f>
        <v>-19943</v>
      </c>
      <c r="G98" s="125">
        <f>SUM(G206+G385+G405)</f>
        <v>301007</v>
      </c>
    </row>
    <row r="99" s="7" customFormat="1" spans="1:7">
      <c r="A99" s="124"/>
      <c r="B99" s="107"/>
      <c r="C99" s="107">
        <v>43</v>
      </c>
      <c r="D99" s="107" t="s">
        <v>55</v>
      </c>
      <c r="E99" s="125">
        <f t="shared" ref="E99" si="6">SUM(E259)</f>
        <v>26000</v>
      </c>
      <c r="F99" s="125">
        <f t="shared" ref="F99:G99" si="7">SUM(F259)</f>
        <v>-8680</v>
      </c>
      <c r="G99" s="125">
        <f t="shared" si="7"/>
        <v>17320</v>
      </c>
    </row>
    <row r="100" s="7" customFormat="1" spans="1:7">
      <c r="A100" s="124"/>
      <c r="B100" s="107"/>
      <c r="C100" s="107">
        <v>50</v>
      </c>
      <c r="D100" s="341" t="s">
        <v>73</v>
      </c>
      <c r="E100" s="125">
        <f t="shared" ref="E100" si="8">SUM(E362)</f>
        <v>77000</v>
      </c>
      <c r="F100" s="125">
        <f t="shared" ref="F100:G100" si="9">SUM(F362)</f>
        <v>25000</v>
      </c>
      <c r="G100" s="125">
        <f t="shared" si="9"/>
        <v>102000</v>
      </c>
    </row>
    <row r="101" s="7" customFormat="1" spans="1:7">
      <c r="A101" s="124"/>
      <c r="B101" s="107"/>
      <c r="C101" s="107">
        <v>61</v>
      </c>
      <c r="D101" s="107" t="s">
        <v>83</v>
      </c>
      <c r="E101" s="125">
        <v>0</v>
      </c>
      <c r="F101" s="125">
        <v>0</v>
      </c>
      <c r="G101" s="125">
        <v>0</v>
      </c>
    </row>
    <row r="102" s="7" customFormat="1" spans="1:7">
      <c r="A102" s="124"/>
      <c r="B102" s="107"/>
      <c r="C102" s="107">
        <v>71</v>
      </c>
      <c r="D102" s="341" t="s">
        <v>57</v>
      </c>
      <c r="E102" s="125">
        <v>0</v>
      </c>
      <c r="F102" s="125">
        <v>0</v>
      </c>
      <c r="G102" s="125">
        <v>0</v>
      </c>
    </row>
    <row r="103" s="4" customFormat="1" spans="1:7">
      <c r="A103" s="96"/>
      <c r="B103" s="96">
        <v>32</v>
      </c>
      <c r="C103" s="126"/>
      <c r="D103" s="345" t="s">
        <v>84</v>
      </c>
      <c r="E103" s="121">
        <f>SUM(E104+E109+E116+E126+E128)</f>
        <v>81070</v>
      </c>
      <c r="F103" s="121">
        <f>SUM(F104+F109+F116+F126+F128)</f>
        <v>6493</v>
      </c>
      <c r="G103" s="121">
        <f>SUM(G104+G109+G116+G126+G128)</f>
        <v>87563</v>
      </c>
    </row>
    <row r="104" s="4" customFormat="1" spans="1:7">
      <c r="A104" s="96"/>
      <c r="B104" s="96">
        <v>321</v>
      </c>
      <c r="C104" s="127"/>
      <c r="D104" s="346" t="s">
        <v>85</v>
      </c>
      <c r="E104" s="121">
        <f>SUM(E105:E108)</f>
        <v>15400</v>
      </c>
      <c r="F104" s="121">
        <f>SUM(F105:F108)</f>
        <v>-800</v>
      </c>
      <c r="G104" s="121">
        <f>SUM(G105:G108)</f>
        <v>14600</v>
      </c>
    </row>
    <row r="105" spans="1:7">
      <c r="A105" s="100"/>
      <c r="B105" s="100"/>
      <c r="C105" s="129">
        <v>3211</v>
      </c>
      <c r="D105" s="123" t="s">
        <v>86</v>
      </c>
      <c r="E105" s="122">
        <f>SUM(E224+E275)</f>
        <v>300</v>
      </c>
      <c r="F105" s="122">
        <f>SUM(F224+F275)</f>
        <v>-300</v>
      </c>
      <c r="G105" s="122">
        <f>SUM(G224+G275)</f>
        <v>0</v>
      </c>
    </row>
    <row r="106" spans="1:7">
      <c r="A106" s="100"/>
      <c r="B106" s="100"/>
      <c r="C106" s="129">
        <v>3212</v>
      </c>
      <c r="D106" s="123" t="s">
        <v>87</v>
      </c>
      <c r="E106" s="122">
        <f>E225+E279+E396+E416</f>
        <v>11500</v>
      </c>
      <c r="F106" s="122">
        <f>F225+F279+F396+F416</f>
        <v>0</v>
      </c>
      <c r="G106" s="122">
        <f>G225+G279+G396+G416</f>
        <v>11500</v>
      </c>
    </row>
    <row r="107" spans="1:7">
      <c r="A107" s="100"/>
      <c r="B107" s="100"/>
      <c r="C107" s="129">
        <v>3213</v>
      </c>
      <c r="D107" s="123" t="s">
        <v>88</v>
      </c>
      <c r="E107" s="122">
        <f t="shared" ref="E107" si="10">E281</f>
        <v>2500</v>
      </c>
      <c r="F107" s="122">
        <f t="shared" ref="F107:G107" si="11">F281</f>
        <v>-100</v>
      </c>
      <c r="G107" s="122">
        <f t="shared" si="11"/>
        <v>2400</v>
      </c>
    </row>
    <row r="108" spans="1:7">
      <c r="A108" s="100"/>
      <c r="B108" s="100"/>
      <c r="C108" s="129">
        <v>3214</v>
      </c>
      <c r="D108" s="123" t="s">
        <v>89</v>
      </c>
      <c r="E108" s="122">
        <f t="shared" ref="E108" si="12">E284</f>
        <v>1100</v>
      </c>
      <c r="F108" s="122">
        <f t="shared" ref="F108:G108" si="13">F284</f>
        <v>-400</v>
      </c>
      <c r="G108" s="122">
        <f t="shared" si="13"/>
        <v>700</v>
      </c>
    </row>
    <row r="109" s="4" customFormat="1" spans="1:7">
      <c r="A109" s="96"/>
      <c r="B109" s="96">
        <v>322</v>
      </c>
      <c r="C109" s="130"/>
      <c r="D109" s="131" t="s">
        <v>90</v>
      </c>
      <c r="E109" s="121">
        <f>SUM(E110:E115)</f>
        <v>43650</v>
      </c>
      <c r="F109" s="121">
        <f>SUM(F110:F115)</f>
        <v>3943</v>
      </c>
      <c r="G109" s="121">
        <f>SUM(G110:G115)</f>
        <v>47593</v>
      </c>
    </row>
    <row r="110" spans="1:7">
      <c r="A110" s="100"/>
      <c r="B110" s="100"/>
      <c r="C110" s="129">
        <v>3221</v>
      </c>
      <c r="D110" s="123" t="s">
        <v>91</v>
      </c>
      <c r="E110" s="122">
        <f>E288+E399</f>
        <v>7250</v>
      </c>
      <c r="F110" s="122">
        <f>F288+F399</f>
        <v>1350</v>
      </c>
      <c r="G110" s="122">
        <f>G288+G399</f>
        <v>8600</v>
      </c>
    </row>
    <row r="111" spans="1:7">
      <c r="A111" s="100"/>
      <c r="B111" s="100"/>
      <c r="C111" s="129">
        <v>3222</v>
      </c>
      <c r="D111" s="123" t="s">
        <v>92</v>
      </c>
      <c r="E111" s="122">
        <f t="shared" ref="E111" si="14">E294</f>
        <v>21000</v>
      </c>
      <c r="F111" s="122">
        <f t="shared" ref="F111:G111" si="15">F294</f>
        <v>2500</v>
      </c>
      <c r="G111" s="122">
        <f t="shared" si="15"/>
        <v>23500</v>
      </c>
    </row>
    <row r="112" spans="1:7">
      <c r="A112" s="100"/>
      <c r="B112" s="100"/>
      <c r="C112" s="129">
        <v>3223</v>
      </c>
      <c r="D112" s="123" t="s">
        <v>93</v>
      </c>
      <c r="E112" s="122">
        <f t="shared" ref="E112" si="16">E296</f>
        <v>7700</v>
      </c>
      <c r="F112" s="122">
        <f t="shared" ref="F112:G112" si="17">F296</f>
        <v>43</v>
      </c>
      <c r="G112" s="122">
        <f t="shared" si="17"/>
        <v>7743</v>
      </c>
    </row>
    <row r="113" spans="1:7">
      <c r="A113" s="100"/>
      <c r="B113" s="100"/>
      <c r="C113" s="129">
        <v>3224</v>
      </c>
      <c r="D113" s="123" t="s">
        <v>94</v>
      </c>
      <c r="E113" s="122">
        <f t="shared" ref="E113" si="18">E300</f>
        <v>1100</v>
      </c>
      <c r="F113" s="122">
        <f t="shared" ref="F113:G113" si="19">F300</f>
        <v>50</v>
      </c>
      <c r="G113" s="122">
        <f t="shared" si="19"/>
        <v>1150</v>
      </c>
    </row>
    <row r="114" spans="1:7">
      <c r="A114" s="100"/>
      <c r="B114" s="100"/>
      <c r="C114" s="129">
        <v>3225</v>
      </c>
      <c r="D114" s="123" t="s">
        <v>95</v>
      </c>
      <c r="E114" s="122">
        <f>E303+E380</f>
        <v>5000</v>
      </c>
      <c r="F114" s="122">
        <f>F303+F380</f>
        <v>0</v>
      </c>
      <c r="G114" s="122">
        <f>G303+G380</f>
        <v>5000</v>
      </c>
    </row>
    <row r="115" spans="1:7">
      <c r="A115" s="100"/>
      <c r="B115" s="100"/>
      <c r="C115" s="129">
        <v>3227</v>
      </c>
      <c r="D115" s="123" t="s">
        <v>96</v>
      </c>
      <c r="E115" s="122">
        <f t="shared" ref="E115" si="20">E305</f>
        <v>1600</v>
      </c>
      <c r="F115" s="122">
        <f t="shared" ref="F115:G115" si="21">F305</f>
        <v>0</v>
      </c>
      <c r="G115" s="122">
        <f t="shared" si="21"/>
        <v>1600</v>
      </c>
    </row>
    <row r="116" s="4" customFormat="1" spans="1:7">
      <c r="A116" s="96"/>
      <c r="B116" s="96">
        <v>323</v>
      </c>
      <c r="C116" s="130"/>
      <c r="D116" s="131" t="s">
        <v>97</v>
      </c>
      <c r="E116" s="121">
        <f>SUM(E117:E125)</f>
        <v>19120</v>
      </c>
      <c r="F116" s="121">
        <f>SUM(F117:F125)</f>
        <v>3124</v>
      </c>
      <c r="G116" s="121">
        <f>SUM(G117:G125)</f>
        <v>22244</v>
      </c>
    </row>
    <row r="117" spans="1:7">
      <c r="A117" s="100"/>
      <c r="B117" s="100"/>
      <c r="C117" s="129">
        <v>3231</v>
      </c>
      <c r="D117" s="123" t="s">
        <v>98</v>
      </c>
      <c r="E117" s="122">
        <f t="shared" ref="E117" si="22">E308</f>
        <v>1100</v>
      </c>
      <c r="F117" s="122">
        <f t="shared" ref="F117:G117" si="23">F308</f>
        <v>700</v>
      </c>
      <c r="G117" s="122">
        <f t="shared" si="23"/>
        <v>1800</v>
      </c>
    </row>
    <row r="118" spans="1:7">
      <c r="A118" s="100"/>
      <c r="B118" s="100"/>
      <c r="C118" s="129">
        <v>3232</v>
      </c>
      <c r="D118" s="123" t="s">
        <v>99</v>
      </c>
      <c r="E118" s="122">
        <f t="shared" ref="E118" si="24">E312</f>
        <v>3500</v>
      </c>
      <c r="F118" s="122">
        <f t="shared" ref="F118:G118" si="25">F312</f>
        <v>1500</v>
      </c>
      <c r="G118" s="122">
        <f t="shared" si="25"/>
        <v>5000</v>
      </c>
    </row>
    <row r="119" spans="1:7">
      <c r="A119" s="100"/>
      <c r="B119" s="100"/>
      <c r="C119" s="129">
        <v>3233</v>
      </c>
      <c r="D119" s="123" t="s">
        <v>100</v>
      </c>
      <c r="E119" s="122">
        <f t="shared" ref="E119" si="26">E316</f>
        <v>670</v>
      </c>
      <c r="F119" s="122">
        <f t="shared" ref="F119:G119" si="27">F316</f>
        <v>0</v>
      </c>
      <c r="G119" s="122">
        <f t="shared" si="27"/>
        <v>670</v>
      </c>
    </row>
    <row r="120" spans="1:7">
      <c r="A120" s="100"/>
      <c r="B120" s="100"/>
      <c r="C120" s="129">
        <v>3234</v>
      </c>
      <c r="D120" s="123" t="s">
        <v>101</v>
      </c>
      <c r="E120" s="122">
        <f t="shared" ref="E120" si="28">E318</f>
        <v>2000</v>
      </c>
      <c r="F120" s="122">
        <f t="shared" ref="F120:G120" si="29">F318</f>
        <v>1574</v>
      </c>
      <c r="G120" s="122">
        <f t="shared" si="29"/>
        <v>3574</v>
      </c>
    </row>
    <row r="121" spans="1:7">
      <c r="A121" s="100"/>
      <c r="B121" s="100"/>
      <c r="C121" s="129">
        <v>3235</v>
      </c>
      <c r="D121" s="123" t="s">
        <v>102</v>
      </c>
      <c r="E121" s="122">
        <f t="shared" ref="E121" si="30">E323</f>
        <v>50</v>
      </c>
      <c r="F121" s="122">
        <f t="shared" ref="F121:G121" si="31">F323</f>
        <v>-50</v>
      </c>
      <c r="G121" s="122">
        <f t="shared" si="31"/>
        <v>0</v>
      </c>
    </row>
    <row r="122" spans="1:7">
      <c r="A122" s="100"/>
      <c r="B122" s="100"/>
      <c r="C122" s="129">
        <v>3236</v>
      </c>
      <c r="D122" s="123" t="s">
        <v>103</v>
      </c>
      <c r="E122" s="122">
        <f t="shared" ref="E122" si="32">E325</f>
        <v>2000</v>
      </c>
      <c r="F122" s="122">
        <f t="shared" ref="F122:G122" si="33">F325</f>
        <v>-1000</v>
      </c>
      <c r="G122" s="122">
        <f t="shared" si="33"/>
        <v>1000</v>
      </c>
    </row>
    <row r="123" spans="1:7">
      <c r="A123" s="100"/>
      <c r="B123" s="100"/>
      <c r="C123" s="129">
        <v>3237</v>
      </c>
      <c r="D123" s="123" t="s">
        <v>104</v>
      </c>
      <c r="E123" s="122">
        <f t="shared" ref="E123" si="34">E328</f>
        <v>7500</v>
      </c>
      <c r="F123" s="122">
        <f t="shared" ref="F123:G123" si="35">F328</f>
        <v>600</v>
      </c>
      <c r="G123" s="122">
        <f t="shared" si="35"/>
        <v>8100</v>
      </c>
    </row>
    <row r="124" spans="1:7">
      <c r="A124" s="100"/>
      <c r="B124" s="100"/>
      <c r="C124" s="129">
        <v>3238</v>
      </c>
      <c r="D124" s="123" t="s">
        <v>105</v>
      </c>
      <c r="E124" s="122">
        <f t="shared" ref="E124" si="36">E333</f>
        <v>800</v>
      </c>
      <c r="F124" s="122">
        <f t="shared" ref="F124:G124" si="37">F333</f>
        <v>-300</v>
      </c>
      <c r="G124" s="122">
        <f t="shared" si="37"/>
        <v>500</v>
      </c>
    </row>
    <row r="125" spans="1:7">
      <c r="A125" s="100"/>
      <c r="B125" s="100"/>
      <c r="C125" s="129">
        <v>3239</v>
      </c>
      <c r="D125" s="123" t="s">
        <v>106</v>
      </c>
      <c r="E125" s="122">
        <f t="shared" ref="E125" si="38">E335</f>
        <v>1500</v>
      </c>
      <c r="F125" s="122">
        <f t="shared" ref="F125:G125" si="39">F335</f>
        <v>100</v>
      </c>
      <c r="G125" s="122">
        <f t="shared" si="39"/>
        <v>1600</v>
      </c>
    </row>
    <row r="126" s="4" customFormat="1" spans="1:7">
      <c r="A126" s="96"/>
      <c r="B126" s="96">
        <v>324</v>
      </c>
      <c r="C126" s="130"/>
      <c r="D126" s="131" t="s">
        <v>107</v>
      </c>
      <c r="E126" s="121">
        <f>SUM(E127)</f>
        <v>150</v>
      </c>
      <c r="F126" s="121">
        <f>SUM(F127)</f>
        <v>-150</v>
      </c>
      <c r="G126" s="121">
        <f>SUM(G127)</f>
        <v>0</v>
      </c>
    </row>
    <row r="127" spans="1:7">
      <c r="A127" s="100"/>
      <c r="B127" s="100"/>
      <c r="C127" s="129">
        <v>3241</v>
      </c>
      <c r="D127" s="123" t="s">
        <v>107</v>
      </c>
      <c r="E127" s="122">
        <f>E339</f>
        <v>150</v>
      </c>
      <c r="F127" s="122">
        <f>F339</f>
        <v>-150</v>
      </c>
      <c r="G127" s="122">
        <f>G339</f>
        <v>0</v>
      </c>
    </row>
    <row r="128" s="4" customFormat="1" spans="1:7">
      <c r="A128" s="96"/>
      <c r="B128" s="96">
        <v>329</v>
      </c>
      <c r="C128" s="130"/>
      <c r="D128" s="131" t="s">
        <v>108</v>
      </c>
      <c r="E128" s="121">
        <f>SUM(E129:E134)</f>
        <v>2750</v>
      </c>
      <c r="F128" s="121">
        <f>SUM(F129:F134)</f>
        <v>376</v>
      </c>
      <c r="G128" s="121">
        <f>SUM(G129:G134)</f>
        <v>3126</v>
      </c>
    </row>
    <row r="129" spans="1:7">
      <c r="A129" s="100"/>
      <c r="B129" s="100"/>
      <c r="C129" s="129">
        <v>3291</v>
      </c>
      <c r="D129" s="123" t="s">
        <v>109</v>
      </c>
      <c r="E129" s="122">
        <f t="shared" ref="E129" si="40">E342</f>
        <v>1000</v>
      </c>
      <c r="F129" s="122">
        <f t="shared" ref="F129:G129" si="41">F342</f>
        <v>-200</v>
      </c>
      <c r="G129" s="122">
        <f t="shared" si="41"/>
        <v>800</v>
      </c>
    </row>
    <row r="130" spans="1:7">
      <c r="A130" s="100"/>
      <c r="B130" s="100"/>
      <c r="C130" s="129">
        <v>3292</v>
      </c>
      <c r="D130" s="123" t="s">
        <v>110</v>
      </c>
      <c r="E130" s="122">
        <f t="shared" ref="E130" si="42">E344</f>
        <v>1200</v>
      </c>
      <c r="F130" s="122">
        <f t="shared" ref="F130:G130" si="43">F344</f>
        <v>476</v>
      </c>
      <c r="G130" s="122">
        <f t="shared" si="43"/>
        <v>1676</v>
      </c>
    </row>
    <row r="131" spans="1:7">
      <c r="A131" s="100"/>
      <c r="B131" s="100"/>
      <c r="C131" s="129">
        <v>3293</v>
      </c>
      <c r="D131" s="123" t="s">
        <v>111</v>
      </c>
      <c r="E131" s="122">
        <f t="shared" ref="E131" si="44">E347</f>
        <v>240</v>
      </c>
      <c r="F131" s="122">
        <f t="shared" ref="F131:G131" si="45">F347</f>
        <v>20</v>
      </c>
      <c r="G131" s="122">
        <f t="shared" si="45"/>
        <v>260</v>
      </c>
    </row>
    <row r="132" spans="1:7">
      <c r="A132" s="100"/>
      <c r="B132" s="100"/>
      <c r="C132" s="129">
        <v>3294</v>
      </c>
      <c r="D132" s="123" t="s">
        <v>112</v>
      </c>
      <c r="E132" s="122">
        <f t="shared" ref="E132" si="46">E349</f>
        <v>0</v>
      </c>
      <c r="F132" s="122">
        <f t="shared" ref="F132:G132" si="47">F349</f>
        <v>0</v>
      </c>
      <c r="G132" s="122">
        <f t="shared" si="47"/>
        <v>0</v>
      </c>
    </row>
    <row r="133" spans="1:7">
      <c r="A133" s="100"/>
      <c r="B133" s="100"/>
      <c r="C133" s="129">
        <v>3295</v>
      </c>
      <c r="D133" s="123" t="s">
        <v>113</v>
      </c>
      <c r="E133" s="122">
        <f t="shared" ref="E133" si="48">E351</f>
        <v>10</v>
      </c>
      <c r="F133" s="122">
        <f t="shared" ref="F133:G133" si="49">F351</f>
        <v>0</v>
      </c>
      <c r="G133" s="122">
        <f t="shared" si="49"/>
        <v>10</v>
      </c>
    </row>
    <row r="134" spans="1:8">
      <c r="A134" s="100"/>
      <c r="B134" s="100"/>
      <c r="C134" s="129">
        <v>3299</v>
      </c>
      <c r="D134" s="123" t="s">
        <v>108</v>
      </c>
      <c r="E134" s="122">
        <f t="shared" ref="E134" si="50">E354</f>
        <v>300</v>
      </c>
      <c r="F134" s="122">
        <f t="shared" ref="F134:G134" si="51">F354</f>
        <v>80</v>
      </c>
      <c r="G134" s="122">
        <f t="shared" si="51"/>
        <v>380</v>
      </c>
      <c r="H134" s="132"/>
    </row>
    <row r="135" spans="1:7">
      <c r="A135" s="102"/>
      <c r="B135" s="114"/>
      <c r="C135" s="106">
        <v>11</v>
      </c>
      <c r="D135" s="347" t="s">
        <v>82</v>
      </c>
      <c r="E135" s="125">
        <f>E225+E394+E414</f>
        <v>750</v>
      </c>
      <c r="F135" s="125">
        <f>F225+F394+F414</f>
        <v>0</v>
      </c>
      <c r="G135" s="125">
        <f>G225+G394+G414</f>
        <v>750</v>
      </c>
    </row>
    <row r="136" spans="1:7">
      <c r="A136" s="102"/>
      <c r="B136" s="114"/>
      <c r="C136" s="106">
        <v>43</v>
      </c>
      <c r="D136" s="347" t="s">
        <v>55</v>
      </c>
      <c r="E136" s="125">
        <f t="shared" ref="E136" si="52">SUM(E273)</f>
        <v>79320</v>
      </c>
      <c r="F136" s="125">
        <f t="shared" ref="F136:G136" si="53">SUM(F273)</f>
        <v>6493</v>
      </c>
      <c r="G136" s="125">
        <f t="shared" si="53"/>
        <v>85813</v>
      </c>
    </row>
    <row r="137" spans="1:7">
      <c r="A137" s="102"/>
      <c r="B137" s="114"/>
      <c r="C137" s="106">
        <v>61</v>
      </c>
      <c r="D137" s="347" t="s">
        <v>83</v>
      </c>
      <c r="E137" s="125">
        <f>E380</f>
        <v>1000</v>
      </c>
      <c r="F137" s="125">
        <f>F380</f>
        <v>0</v>
      </c>
      <c r="G137" s="125">
        <f>G380</f>
        <v>1000</v>
      </c>
    </row>
    <row r="138" s="4" customFormat="1" spans="1:7">
      <c r="A138" s="96"/>
      <c r="B138" s="96">
        <v>34</v>
      </c>
      <c r="C138" s="96"/>
      <c r="D138" s="345" t="s">
        <v>114</v>
      </c>
      <c r="E138" s="121">
        <f>SUM(E139)</f>
        <v>1400</v>
      </c>
      <c r="F138" s="121">
        <f>SUM(F139)</f>
        <v>-470</v>
      </c>
      <c r="G138" s="121">
        <f>SUM(G139)</f>
        <v>930</v>
      </c>
    </row>
    <row r="139" spans="1:7">
      <c r="A139" s="100"/>
      <c r="B139" s="100">
        <v>343</v>
      </c>
      <c r="C139" s="133">
        <v>3431</v>
      </c>
      <c r="D139" s="134" t="s">
        <v>115</v>
      </c>
      <c r="E139" s="122">
        <f>E256+E359</f>
        <v>1400</v>
      </c>
      <c r="F139" s="122">
        <f>F256+F359</f>
        <v>-470</v>
      </c>
      <c r="G139" s="122">
        <f>G256+G359</f>
        <v>930</v>
      </c>
    </row>
    <row r="140" spans="1:7">
      <c r="A140" s="102"/>
      <c r="B140" s="114"/>
      <c r="C140" s="135">
        <v>11</v>
      </c>
      <c r="D140" s="348" t="s">
        <v>82</v>
      </c>
      <c r="E140" s="136">
        <f>SUM(E256)</f>
        <v>0</v>
      </c>
      <c r="F140" s="136">
        <f>SUM(F256)</f>
        <v>0</v>
      </c>
      <c r="G140" s="136">
        <f>SUM(G256)</f>
        <v>0</v>
      </c>
    </row>
    <row r="141" ht="15.75" spans="1:7">
      <c r="A141" s="137"/>
      <c r="B141" s="138"/>
      <c r="C141" s="94">
        <v>43</v>
      </c>
      <c r="D141" s="335" t="s">
        <v>55</v>
      </c>
      <c r="E141" s="110">
        <f t="shared" ref="E141" si="54">SUM(E357)</f>
        <v>1400</v>
      </c>
      <c r="F141" s="110">
        <f t="shared" ref="F141:G141" si="55">SUM(F357)</f>
        <v>-470</v>
      </c>
      <c r="G141" s="110">
        <f t="shared" si="55"/>
        <v>930</v>
      </c>
    </row>
    <row r="142" spans="1:7">
      <c r="A142" s="98">
        <v>4</v>
      </c>
      <c r="B142" s="98"/>
      <c r="C142" s="98"/>
      <c r="D142" s="119" t="s">
        <v>116</v>
      </c>
      <c r="E142" s="120">
        <f t="shared" ref="E142:G142" si="56">SUM(E143)</f>
        <v>4500</v>
      </c>
      <c r="F142" s="120">
        <f t="shared" si="56"/>
        <v>-2400</v>
      </c>
      <c r="G142" s="120">
        <f t="shared" si="56"/>
        <v>2100</v>
      </c>
    </row>
    <row r="143" s="4" customFormat="1" spans="1:7">
      <c r="A143" s="78"/>
      <c r="B143" s="78">
        <v>42</v>
      </c>
      <c r="C143" s="78"/>
      <c r="D143" s="139" t="s">
        <v>117</v>
      </c>
      <c r="E143" s="121">
        <f>SUM(E144)</f>
        <v>4500</v>
      </c>
      <c r="F143" s="121">
        <f>SUM(F144)</f>
        <v>-2400</v>
      </c>
      <c r="G143" s="121">
        <f>SUM(G144)</f>
        <v>2100</v>
      </c>
    </row>
    <row r="144" s="4" customFormat="1" spans="1:7">
      <c r="A144" s="78"/>
      <c r="B144" s="78">
        <v>422</v>
      </c>
      <c r="C144" s="140"/>
      <c r="D144" s="139" t="s">
        <v>118</v>
      </c>
      <c r="E144" s="121">
        <f>SUM(E145:E149)</f>
        <v>4500</v>
      </c>
      <c r="F144" s="121">
        <f>SUM(F145:F149)</f>
        <v>-2400</v>
      </c>
      <c r="G144" s="121">
        <f>SUM(G145:G149)</f>
        <v>2100</v>
      </c>
    </row>
    <row r="145" spans="1:7">
      <c r="A145" s="85"/>
      <c r="B145" s="85"/>
      <c r="C145" s="141">
        <v>4221</v>
      </c>
      <c r="D145" s="142" t="s">
        <v>119</v>
      </c>
      <c r="E145" s="122">
        <f>SUM(E424+E442+E460+E478)</f>
        <v>2500</v>
      </c>
      <c r="F145" s="122">
        <f>SUM(F424+F442+F460+F478)</f>
        <v>-400</v>
      </c>
      <c r="G145" s="122">
        <f>SUM(G424+G442+G460+G478)</f>
        <v>2100</v>
      </c>
    </row>
    <row r="146" spans="1:7">
      <c r="A146" s="85"/>
      <c r="B146" s="85"/>
      <c r="C146" s="141">
        <v>4222</v>
      </c>
      <c r="D146" s="142" t="s">
        <v>120</v>
      </c>
      <c r="E146" s="122">
        <f>E427+E445+E463+E481</f>
        <v>0</v>
      </c>
      <c r="F146" s="122">
        <f>F427+F445+F463+F481</f>
        <v>0</v>
      </c>
      <c r="G146" s="122">
        <f>G427+G445+G463+G481</f>
        <v>0</v>
      </c>
    </row>
    <row r="147" spans="1:7">
      <c r="A147" s="85"/>
      <c r="B147" s="85"/>
      <c r="C147" s="141">
        <v>4223</v>
      </c>
      <c r="D147" s="142" t="s">
        <v>121</v>
      </c>
      <c r="E147" s="122">
        <f>E430++E448+E466+E484</f>
        <v>2000</v>
      </c>
      <c r="F147" s="122">
        <f>F430++F448+F466+F484</f>
        <v>-2000</v>
      </c>
      <c r="G147" s="122">
        <f>G430++G448+G466+G484</f>
        <v>0</v>
      </c>
    </row>
    <row r="148" spans="1:7">
      <c r="A148" s="85"/>
      <c r="B148" s="85"/>
      <c r="C148" s="141">
        <v>4226</v>
      </c>
      <c r="D148" s="142" t="s">
        <v>122</v>
      </c>
      <c r="E148" s="122">
        <f>E433+E451+E469+E487</f>
        <v>0</v>
      </c>
      <c r="F148" s="122">
        <f>F433+F451+F469+F487</f>
        <v>0</v>
      </c>
      <c r="G148" s="122">
        <f>G433+G451+G469+G487</f>
        <v>0</v>
      </c>
    </row>
    <row r="149" spans="1:7">
      <c r="A149" s="85"/>
      <c r="B149" s="85"/>
      <c r="C149" s="142">
        <v>4227</v>
      </c>
      <c r="D149" s="142" t="s">
        <v>123</v>
      </c>
      <c r="E149" s="122">
        <f>E436+E454+E472+E490</f>
        <v>0</v>
      </c>
      <c r="F149" s="122">
        <f>F436+F454+F472+F490</f>
        <v>0</v>
      </c>
      <c r="G149" s="122">
        <f>G436+G454+G472+G490</f>
        <v>0</v>
      </c>
    </row>
    <row r="150" spans="1:7">
      <c r="A150" s="87"/>
      <c r="B150" s="143"/>
      <c r="C150" s="144">
        <v>11</v>
      </c>
      <c r="D150" s="349" t="s">
        <v>82</v>
      </c>
      <c r="E150" s="125">
        <f>E420</f>
        <v>2500</v>
      </c>
      <c r="F150" s="125">
        <f>F420</f>
        <v>-400</v>
      </c>
      <c r="G150" s="125">
        <f>G420</f>
        <v>2100</v>
      </c>
    </row>
    <row r="151" spans="1:7">
      <c r="A151" s="87"/>
      <c r="B151" s="143"/>
      <c r="C151" s="106">
        <v>43</v>
      </c>
      <c r="D151" s="347" t="s">
        <v>55</v>
      </c>
      <c r="E151" s="125">
        <f>E438</f>
        <v>0</v>
      </c>
      <c r="F151" s="125">
        <f>F438</f>
        <v>0</v>
      </c>
      <c r="G151" s="125">
        <f>G438</f>
        <v>0</v>
      </c>
    </row>
    <row r="152" spans="1:7">
      <c r="A152" s="87"/>
      <c r="B152" s="143"/>
      <c r="C152" s="106">
        <v>50</v>
      </c>
      <c r="D152" s="341" t="s">
        <v>73</v>
      </c>
      <c r="E152" s="125">
        <f>SUM(E456)</f>
        <v>2000</v>
      </c>
      <c r="F152" s="125">
        <f>SUM(F456)</f>
        <v>-2000</v>
      </c>
      <c r="G152" s="125">
        <f>SUM(G456)</f>
        <v>0</v>
      </c>
    </row>
    <row r="153" s="7" customFormat="1" spans="1:7">
      <c r="A153" s="145"/>
      <c r="B153" s="146"/>
      <c r="C153" s="147">
        <v>61</v>
      </c>
      <c r="D153" s="146" t="s">
        <v>83</v>
      </c>
      <c r="E153" s="148">
        <f>SUM(E474)</f>
        <v>0</v>
      </c>
      <c r="F153" s="148">
        <f>SUM(F474)</f>
        <v>0</v>
      </c>
      <c r="G153" s="148">
        <f>SUM(G474)</f>
        <v>0</v>
      </c>
    </row>
    <row r="154" spans="1:7">
      <c r="A154" s="149"/>
      <c r="B154" s="149"/>
      <c r="C154" s="150"/>
      <c r="D154" s="150"/>
      <c r="E154" s="151"/>
      <c r="F154" s="151"/>
      <c r="G154" s="151"/>
    </row>
    <row r="155" ht="15.75" spans="1:7">
      <c r="A155" s="152" t="s">
        <v>124</v>
      </c>
      <c r="B155" s="152"/>
      <c r="C155" s="152"/>
      <c r="D155" s="152"/>
      <c r="E155" s="152"/>
      <c r="F155" s="152"/>
      <c r="G155" s="152"/>
    </row>
    <row r="156" ht="25.5" customHeight="1" spans="1:7">
      <c r="A156" s="330" t="s">
        <v>10</v>
      </c>
      <c r="B156" s="22"/>
      <c r="C156" s="22"/>
      <c r="D156" s="23"/>
      <c r="E156" s="24" t="s">
        <v>11</v>
      </c>
      <c r="F156" s="24" t="s">
        <v>12</v>
      </c>
      <c r="G156" s="24" t="s">
        <v>13</v>
      </c>
    </row>
    <row r="157" spans="1:7">
      <c r="A157" s="43">
        <v>1</v>
      </c>
      <c r="B157" s="44"/>
      <c r="C157" s="44"/>
      <c r="D157" s="45"/>
      <c r="E157" s="28">
        <v>2</v>
      </c>
      <c r="F157" s="28">
        <v>3</v>
      </c>
      <c r="G157" s="28">
        <v>4</v>
      </c>
    </row>
    <row r="158" s="4" customFormat="1" spans="1:7">
      <c r="A158" s="153"/>
      <c r="B158" s="153"/>
      <c r="C158" s="154"/>
      <c r="D158" s="350" t="s">
        <v>125</v>
      </c>
      <c r="E158" s="155">
        <f>SUM(E159+E161+E163+E165+E167)</f>
        <v>540147.48</v>
      </c>
      <c r="F158" s="155">
        <f>SUM(F159+F161+F163+F165+F167)</f>
        <v>0</v>
      </c>
      <c r="G158" s="155">
        <f>SUM(G159+G161+G163+G165+G167)</f>
        <v>540147.48</v>
      </c>
    </row>
    <row r="159" s="4" customFormat="1" spans="1:7">
      <c r="A159" s="78"/>
      <c r="B159" s="78">
        <v>1</v>
      </c>
      <c r="C159" s="126"/>
      <c r="D159" s="351" t="s">
        <v>82</v>
      </c>
      <c r="E159" s="156">
        <f>SUM(E160)</f>
        <v>353427.48</v>
      </c>
      <c r="F159" s="156">
        <f>SUM(F160)</f>
        <v>-20343</v>
      </c>
      <c r="G159" s="156">
        <f>SUM(G160)</f>
        <v>333084.48</v>
      </c>
    </row>
    <row r="160" spans="1:7">
      <c r="A160" s="85"/>
      <c r="B160" s="85"/>
      <c r="C160" s="157">
        <v>11</v>
      </c>
      <c r="D160" s="352" t="s">
        <v>82</v>
      </c>
      <c r="E160" s="158">
        <f>E61+E85+E87</f>
        <v>353427.48</v>
      </c>
      <c r="F160" s="158">
        <f>F61+F85+F87</f>
        <v>-20343</v>
      </c>
      <c r="G160" s="158">
        <f>G61+G85+G87</f>
        <v>333084.48</v>
      </c>
    </row>
    <row r="161" s="4" customFormat="1" spans="1:7">
      <c r="A161" s="78"/>
      <c r="B161" s="78">
        <v>4</v>
      </c>
      <c r="C161" s="126"/>
      <c r="D161" s="351" t="s">
        <v>126</v>
      </c>
      <c r="E161" s="156">
        <f>SUM(E162)</f>
        <v>106720</v>
      </c>
      <c r="F161" s="156">
        <f>SUM(F162)</f>
        <v>-2657</v>
      </c>
      <c r="G161" s="156">
        <f>SUM(G162)</f>
        <v>104063</v>
      </c>
    </row>
    <row r="162" spans="1:7">
      <c r="A162" s="85"/>
      <c r="B162" s="85"/>
      <c r="C162" s="157">
        <v>43</v>
      </c>
      <c r="D162" s="352" t="s">
        <v>55</v>
      </c>
      <c r="E162" s="158">
        <f>E67</f>
        <v>106720</v>
      </c>
      <c r="F162" s="158">
        <f>F67</f>
        <v>-2657</v>
      </c>
      <c r="G162" s="158">
        <f>G67</f>
        <v>104063</v>
      </c>
    </row>
    <row r="163" s="4" customFormat="1" spans="1:7">
      <c r="A163" s="78"/>
      <c r="B163" s="78">
        <v>5</v>
      </c>
      <c r="C163" s="126"/>
      <c r="D163" s="351" t="s">
        <v>127</v>
      </c>
      <c r="E163" s="156">
        <f>SUM(E164)</f>
        <v>79000</v>
      </c>
      <c r="F163" s="156">
        <f>SUM(F164)</f>
        <v>23000</v>
      </c>
      <c r="G163" s="156">
        <f>SUM(G164)</f>
        <v>102000</v>
      </c>
    </row>
    <row r="164" spans="1:7">
      <c r="A164" s="85"/>
      <c r="B164" s="85"/>
      <c r="C164" s="157">
        <v>50</v>
      </c>
      <c r="D164" s="352" t="s">
        <v>73</v>
      </c>
      <c r="E164" s="158">
        <f>E57+E86</f>
        <v>79000</v>
      </c>
      <c r="F164" s="158">
        <f>F57+F86</f>
        <v>23000</v>
      </c>
      <c r="G164" s="158">
        <f>G57+G86</f>
        <v>102000</v>
      </c>
    </row>
    <row r="165" s="4" customFormat="1" spans="1:7">
      <c r="A165" s="78"/>
      <c r="B165" s="78">
        <v>6</v>
      </c>
      <c r="C165" s="126"/>
      <c r="D165" s="351" t="s">
        <v>83</v>
      </c>
      <c r="E165" s="156">
        <f>SUM(E166)</f>
        <v>1000</v>
      </c>
      <c r="F165" s="156">
        <f>SUM(F166)</f>
        <v>0</v>
      </c>
      <c r="G165" s="156">
        <f>SUM(G166)</f>
        <v>1000</v>
      </c>
    </row>
    <row r="166" spans="1:7">
      <c r="A166" s="85"/>
      <c r="B166" s="85"/>
      <c r="C166" s="157">
        <v>61</v>
      </c>
      <c r="D166" s="352" t="s">
        <v>83</v>
      </c>
      <c r="E166" s="158">
        <f>E74</f>
        <v>1000</v>
      </c>
      <c r="F166" s="158">
        <f>F74</f>
        <v>0</v>
      </c>
      <c r="G166" s="158">
        <f>G74</f>
        <v>1000</v>
      </c>
    </row>
    <row r="167" s="4" customFormat="1" spans="1:7">
      <c r="A167" s="78"/>
      <c r="B167" s="78">
        <v>7</v>
      </c>
      <c r="C167" s="126"/>
      <c r="D167" s="351" t="s">
        <v>128</v>
      </c>
      <c r="E167" s="156">
        <f>SUM(E168)</f>
        <v>0</v>
      </c>
      <c r="F167" s="156">
        <f>SUM(F168)</f>
        <v>0</v>
      </c>
      <c r="G167" s="156">
        <f>SUM(G168)</f>
        <v>0</v>
      </c>
    </row>
    <row r="168" spans="1:7">
      <c r="A168" s="85"/>
      <c r="B168" s="85"/>
      <c r="C168" s="157">
        <v>71</v>
      </c>
      <c r="D168" s="353" t="s">
        <v>129</v>
      </c>
      <c r="E168" s="158">
        <f>E68</f>
        <v>0</v>
      </c>
      <c r="F168" s="158">
        <f>F68</f>
        <v>0</v>
      </c>
      <c r="G168" s="158">
        <f>G68</f>
        <v>0</v>
      </c>
    </row>
    <row r="169" ht="13.5" customHeight="1" spans="1:7">
      <c r="A169" s="160"/>
      <c r="B169" s="160"/>
      <c r="C169" s="161"/>
      <c r="D169" s="162"/>
      <c r="E169" s="163"/>
      <c r="F169" s="163"/>
      <c r="G169" s="163"/>
    </row>
    <row r="170" s="4" customFormat="1" spans="1:7">
      <c r="A170" s="80"/>
      <c r="B170" s="80"/>
      <c r="C170" s="164"/>
      <c r="D170" s="354" t="s">
        <v>130</v>
      </c>
      <c r="E170" s="166">
        <f>SUM(E171+E173+E175+E177+E179)</f>
        <v>510920</v>
      </c>
      <c r="F170" s="166">
        <f>SUM(F171+F173+F175+F177+F179)</f>
        <v>0</v>
      </c>
      <c r="G170" s="166">
        <f>SUM(G171+G173+G175+G177+G179)</f>
        <v>510920</v>
      </c>
    </row>
    <row r="171" s="4" customFormat="1" spans="1:7">
      <c r="A171" s="78"/>
      <c r="B171" s="78">
        <v>1</v>
      </c>
      <c r="C171" s="126"/>
      <c r="D171" s="351" t="s">
        <v>82</v>
      </c>
      <c r="E171" s="156">
        <f>SUM(E172)</f>
        <v>324200</v>
      </c>
      <c r="F171" s="156">
        <f>SUM(F172)</f>
        <v>-20343</v>
      </c>
      <c r="G171" s="156">
        <f>SUM(G172)</f>
        <v>303857</v>
      </c>
    </row>
    <row r="172" spans="1:7">
      <c r="A172" s="85"/>
      <c r="B172" s="85"/>
      <c r="C172" s="157">
        <v>11</v>
      </c>
      <c r="D172" s="352" t="s">
        <v>82</v>
      </c>
      <c r="E172" s="158">
        <f>E98+E135+E140+E150</f>
        <v>324200</v>
      </c>
      <c r="F172" s="158">
        <f>F98+F135+F140+F150</f>
        <v>-20343</v>
      </c>
      <c r="G172" s="158">
        <f>G98+G135+G140+G150</f>
        <v>303857</v>
      </c>
    </row>
    <row r="173" s="4" customFormat="1" spans="1:7">
      <c r="A173" s="78"/>
      <c r="B173" s="78">
        <v>4</v>
      </c>
      <c r="C173" s="126"/>
      <c r="D173" s="351" t="s">
        <v>126</v>
      </c>
      <c r="E173" s="156">
        <f>SUM(E174)</f>
        <v>106720</v>
      </c>
      <c r="F173" s="156">
        <f>SUM(F174)</f>
        <v>-2657</v>
      </c>
      <c r="G173" s="156">
        <f>SUM(G174)</f>
        <v>104063</v>
      </c>
    </row>
    <row r="174" spans="1:7">
      <c r="A174" s="85"/>
      <c r="B174" s="85"/>
      <c r="C174" s="157">
        <v>43</v>
      </c>
      <c r="D174" s="352" t="s">
        <v>55</v>
      </c>
      <c r="E174" s="158">
        <f>E99+E136+E141+E151</f>
        <v>106720</v>
      </c>
      <c r="F174" s="158">
        <f>F99+F136+F141+F151</f>
        <v>-2657</v>
      </c>
      <c r="G174" s="158">
        <f>G99+G136+G141+G151</f>
        <v>104063</v>
      </c>
    </row>
    <row r="175" s="4" customFormat="1" spans="1:7">
      <c r="A175" s="78"/>
      <c r="B175" s="78">
        <v>5</v>
      </c>
      <c r="C175" s="126"/>
      <c r="D175" s="351" t="s">
        <v>127</v>
      </c>
      <c r="E175" s="156">
        <f>SUM(E176)</f>
        <v>79000</v>
      </c>
      <c r="F175" s="156">
        <f>SUM(F176)</f>
        <v>23000</v>
      </c>
      <c r="G175" s="156">
        <f>SUM(G176)</f>
        <v>102000</v>
      </c>
    </row>
    <row r="176" spans="1:7">
      <c r="A176" s="85"/>
      <c r="B176" s="85"/>
      <c r="C176" s="157">
        <v>50</v>
      </c>
      <c r="D176" s="352" t="s">
        <v>73</v>
      </c>
      <c r="E176" s="158">
        <f>E100+E152</f>
        <v>79000</v>
      </c>
      <c r="F176" s="158">
        <f>F100+F152</f>
        <v>23000</v>
      </c>
      <c r="G176" s="158">
        <f>G100+G152</f>
        <v>102000</v>
      </c>
    </row>
    <row r="177" s="4" customFormat="1" spans="1:7">
      <c r="A177" s="78"/>
      <c r="B177" s="78">
        <v>6</v>
      </c>
      <c r="C177" s="126"/>
      <c r="D177" s="351" t="s">
        <v>83</v>
      </c>
      <c r="E177" s="156">
        <f>SUM(E178)</f>
        <v>1000</v>
      </c>
      <c r="F177" s="156">
        <f>SUM(F178)</f>
        <v>0</v>
      </c>
      <c r="G177" s="156">
        <f>SUM(G178)</f>
        <v>1000</v>
      </c>
    </row>
    <row r="178" spans="1:7">
      <c r="A178" s="85"/>
      <c r="B178" s="85"/>
      <c r="C178" s="157">
        <v>61</v>
      </c>
      <c r="D178" s="352" t="s">
        <v>83</v>
      </c>
      <c r="E178" s="158">
        <f>E137+E153</f>
        <v>1000</v>
      </c>
      <c r="F178" s="158">
        <f>F137+F153</f>
        <v>0</v>
      </c>
      <c r="G178" s="158">
        <f>G137+G153</f>
        <v>1000</v>
      </c>
    </row>
    <row r="179" s="4" customFormat="1" spans="1:7">
      <c r="A179" s="78"/>
      <c r="B179" s="78">
        <v>7</v>
      </c>
      <c r="C179" s="126"/>
      <c r="D179" s="351" t="s">
        <v>128</v>
      </c>
      <c r="E179" s="156">
        <f>SUM(E180)</f>
        <v>0</v>
      </c>
      <c r="F179" s="156">
        <f>SUM(F180)</f>
        <v>0</v>
      </c>
      <c r="G179" s="156">
        <f>SUM(G180)</f>
        <v>0</v>
      </c>
    </row>
    <row r="180" spans="1:7">
      <c r="A180" s="85"/>
      <c r="B180" s="85"/>
      <c r="C180" s="157">
        <v>71</v>
      </c>
      <c r="D180" s="353" t="s">
        <v>129</v>
      </c>
      <c r="E180" s="158">
        <f>E102</f>
        <v>0</v>
      </c>
      <c r="F180" s="158">
        <f>F102</f>
        <v>0</v>
      </c>
      <c r="G180" s="158">
        <f>G102</f>
        <v>0</v>
      </c>
    </row>
    <row r="181" spans="1:7">
      <c r="A181" s="149"/>
      <c r="B181" s="149"/>
      <c r="C181" s="150"/>
      <c r="D181" s="150"/>
      <c r="E181" s="151"/>
      <c r="F181" s="151"/>
      <c r="G181" s="151"/>
    </row>
    <row r="182" ht="18.75" customHeight="1" spans="4:7">
      <c r="D182" s="167" t="s">
        <v>131</v>
      </c>
      <c r="E182" s="167"/>
      <c r="F182" s="167"/>
      <c r="G182" s="167"/>
    </row>
    <row r="183" ht="25.5" spans="4:7">
      <c r="D183" s="24" t="s">
        <v>132</v>
      </c>
      <c r="E183" s="24" t="s">
        <v>11</v>
      </c>
      <c r="F183" s="24" t="s">
        <v>12</v>
      </c>
      <c r="G183" s="24" t="s">
        <v>13</v>
      </c>
    </row>
    <row r="184" spans="4:7">
      <c r="D184" s="28">
        <v>1</v>
      </c>
      <c r="E184" s="28">
        <v>2</v>
      </c>
      <c r="F184" s="28">
        <v>3</v>
      </c>
      <c r="G184" s="28">
        <v>4</v>
      </c>
    </row>
    <row r="185" spans="4:7">
      <c r="D185" s="74" t="s">
        <v>133</v>
      </c>
      <c r="E185" s="168">
        <f t="shared" ref="E185:G187" si="57">SUM(E186)</f>
        <v>510920</v>
      </c>
      <c r="F185" s="168">
        <f t="shared" si="57"/>
        <v>0</v>
      </c>
      <c r="G185" s="168">
        <f t="shared" si="57"/>
        <v>510920</v>
      </c>
    </row>
    <row r="186" spans="4:7">
      <c r="D186" s="78" t="s">
        <v>134</v>
      </c>
      <c r="E186" s="121">
        <f t="shared" si="57"/>
        <v>510920</v>
      </c>
      <c r="F186" s="121">
        <f t="shared" si="57"/>
        <v>0</v>
      </c>
      <c r="G186" s="121">
        <f t="shared" si="57"/>
        <v>510920</v>
      </c>
    </row>
    <row r="187" spans="4:7">
      <c r="D187" s="355" t="s">
        <v>135</v>
      </c>
      <c r="E187" s="122">
        <f t="shared" si="57"/>
        <v>510920</v>
      </c>
      <c r="F187" s="122">
        <f t="shared" si="57"/>
        <v>0</v>
      </c>
      <c r="G187" s="122">
        <f t="shared" si="57"/>
        <v>510920</v>
      </c>
    </row>
    <row r="188" spans="4:7">
      <c r="D188" s="100" t="s">
        <v>136</v>
      </c>
      <c r="E188" s="122">
        <f>SUM(E17)</f>
        <v>510920</v>
      </c>
      <c r="F188" s="122">
        <f>SUM(F17)</f>
        <v>0</v>
      </c>
      <c r="G188" s="122">
        <f>SUM(G17)</f>
        <v>510920</v>
      </c>
    </row>
    <row r="189" spans="4:7">
      <c r="D189" s="170"/>
      <c r="E189" s="151"/>
      <c r="F189" s="151"/>
      <c r="G189" s="151"/>
    </row>
    <row r="190" ht="15.75" spans="1:7">
      <c r="A190" s="18" t="s">
        <v>137</v>
      </c>
      <c r="B190" s="20"/>
      <c r="C190" s="20"/>
      <c r="D190" s="20"/>
      <c r="E190" s="20"/>
      <c r="F190" s="20"/>
      <c r="G190" s="20"/>
    </row>
    <row r="191" ht="25.5" spans="1:7">
      <c r="A191" s="330" t="s">
        <v>10</v>
      </c>
      <c r="B191" s="22"/>
      <c r="C191" s="22"/>
      <c r="D191" s="23"/>
      <c r="E191" s="24" t="s">
        <v>138</v>
      </c>
      <c r="F191" s="24" t="s">
        <v>139</v>
      </c>
      <c r="G191" s="24" t="s">
        <v>140</v>
      </c>
    </row>
    <row r="192" spans="1:7">
      <c r="A192" s="43">
        <v>1</v>
      </c>
      <c r="B192" s="44"/>
      <c r="C192" s="44"/>
      <c r="D192" s="45"/>
      <c r="E192" s="28">
        <v>3</v>
      </c>
      <c r="F192" s="28">
        <v>4</v>
      </c>
      <c r="G192" s="28">
        <v>5</v>
      </c>
    </row>
    <row r="193" spans="1:7">
      <c r="A193" s="153">
        <v>8</v>
      </c>
      <c r="B193" s="153"/>
      <c r="C193" s="153"/>
      <c r="D193" s="153" t="s">
        <v>141</v>
      </c>
      <c r="E193" s="168">
        <f t="shared" ref="E193:G194" si="58">SUM(E194)</f>
        <v>0</v>
      </c>
      <c r="F193" s="168">
        <f t="shared" si="58"/>
        <v>0</v>
      </c>
      <c r="G193" s="168">
        <f t="shared" si="58"/>
        <v>0</v>
      </c>
    </row>
    <row r="194" spans="1:7">
      <c r="A194" s="78"/>
      <c r="B194" s="85">
        <v>84</v>
      </c>
      <c r="C194" s="85"/>
      <c r="D194" s="85" t="s">
        <v>142</v>
      </c>
      <c r="E194" s="122">
        <f t="shared" si="58"/>
        <v>0</v>
      </c>
      <c r="F194" s="122">
        <f t="shared" si="58"/>
        <v>0</v>
      </c>
      <c r="G194" s="122">
        <f t="shared" si="58"/>
        <v>0</v>
      </c>
    </row>
    <row r="195" spans="1:7">
      <c r="A195" s="102"/>
      <c r="B195" s="114"/>
      <c r="C195" s="106">
        <v>81</v>
      </c>
      <c r="D195" s="341" t="s">
        <v>143</v>
      </c>
      <c r="E195" s="171">
        <v>0</v>
      </c>
      <c r="F195" s="171">
        <v>0</v>
      </c>
      <c r="G195" s="171">
        <v>0</v>
      </c>
    </row>
    <row r="196" spans="1:7">
      <c r="A196" s="154">
        <v>5</v>
      </c>
      <c r="B196" s="154"/>
      <c r="C196" s="154"/>
      <c r="D196" s="172" t="s">
        <v>144</v>
      </c>
      <c r="E196" s="168">
        <f t="shared" ref="E196:G197" si="59">SUM(E197)</f>
        <v>0</v>
      </c>
      <c r="F196" s="168">
        <f t="shared" si="59"/>
        <v>0</v>
      </c>
      <c r="G196" s="168">
        <f t="shared" si="59"/>
        <v>0</v>
      </c>
    </row>
    <row r="197" spans="1:7">
      <c r="A197" s="85"/>
      <c r="B197" s="85">
        <v>54</v>
      </c>
      <c r="C197" s="85"/>
      <c r="D197" s="173" t="s">
        <v>145</v>
      </c>
      <c r="E197" s="122">
        <f t="shared" si="59"/>
        <v>0</v>
      </c>
      <c r="F197" s="122">
        <f t="shared" si="59"/>
        <v>0</v>
      </c>
      <c r="G197" s="122">
        <f t="shared" si="59"/>
        <v>0</v>
      </c>
    </row>
    <row r="198" spans="1:7">
      <c r="A198" s="87"/>
      <c r="B198" s="174"/>
      <c r="C198" s="175">
        <v>11</v>
      </c>
      <c r="D198" s="356" t="s">
        <v>82</v>
      </c>
      <c r="E198" s="176">
        <v>0</v>
      </c>
      <c r="F198" s="176">
        <v>0</v>
      </c>
      <c r="G198" s="176">
        <v>0</v>
      </c>
    </row>
    <row r="200" ht="15.75" spans="1:7">
      <c r="A200" s="18" t="s">
        <v>146</v>
      </c>
      <c r="B200" s="20"/>
      <c r="C200" s="20"/>
      <c r="D200" s="20"/>
      <c r="E200" s="20"/>
      <c r="F200" s="20"/>
      <c r="G200" s="20"/>
    </row>
    <row r="201" ht="15.75" spans="1:7">
      <c r="A201" s="167" t="s">
        <v>147</v>
      </c>
      <c r="B201" s="167"/>
      <c r="C201" s="167"/>
      <c r="D201" s="167"/>
      <c r="E201" s="167"/>
      <c r="F201" s="167"/>
      <c r="G201" s="167"/>
    </row>
    <row r="202" ht="25.5" customHeight="1" spans="1:7">
      <c r="A202" s="21" t="s">
        <v>148</v>
      </c>
      <c r="B202" s="22"/>
      <c r="C202" s="22"/>
      <c r="D202" s="22"/>
      <c r="E202" s="24" t="s">
        <v>11</v>
      </c>
      <c r="F202" s="24" t="s">
        <v>12</v>
      </c>
      <c r="G202" s="24" t="s">
        <v>13</v>
      </c>
    </row>
    <row r="203" spans="1:7">
      <c r="A203" s="43">
        <v>1</v>
      </c>
      <c r="B203" s="44"/>
      <c r="C203" s="44"/>
      <c r="D203" s="44"/>
      <c r="E203" s="28">
        <v>2</v>
      </c>
      <c r="F203" s="28">
        <v>3</v>
      </c>
      <c r="G203" s="28">
        <v>4</v>
      </c>
    </row>
    <row r="204" spans="1:7">
      <c r="A204" s="177" t="s">
        <v>149</v>
      </c>
      <c r="B204" s="178"/>
      <c r="C204" s="179"/>
      <c r="D204" s="180" t="s">
        <v>150</v>
      </c>
      <c r="E204" s="155">
        <f>SUM(E205+E382+E402+E419)</f>
        <v>510920</v>
      </c>
      <c r="F204" s="155">
        <f>SUM(F205+F382+F402+F419)</f>
        <v>0</v>
      </c>
      <c r="G204" s="155">
        <f>SUM(G205+G382+G402+G419)</f>
        <v>510920</v>
      </c>
    </row>
    <row r="205" ht="15.75" spans="1:7">
      <c r="A205" s="181" t="s">
        <v>151</v>
      </c>
      <c r="B205" s="182"/>
      <c r="C205" s="183"/>
      <c r="D205" s="184" t="s">
        <v>152</v>
      </c>
      <c r="E205" s="185">
        <f>SUM(E206+E257+E362+E372)</f>
        <v>484720</v>
      </c>
      <c r="F205" s="185">
        <f>SUM(F206+F257+F362+F372)</f>
        <v>2400</v>
      </c>
      <c r="G205" s="185">
        <f>SUM(G206+G257+G362+G372)</f>
        <v>487120</v>
      </c>
    </row>
    <row r="206" s="8" customFormat="1" spans="1:7">
      <c r="A206" s="186" t="s">
        <v>153</v>
      </c>
      <c r="B206" s="187"/>
      <c r="C206" s="188"/>
      <c r="D206" s="189" t="s">
        <v>82</v>
      </c>
      <c r="E206" s="190">
        <f t="shared" ref="E206:G206" si="60">SUM(E207)</f>
        <v>300000</v>
      </c>
      <c r="F206" s="191">
        <f t="shared" si="60"/>
        <v>-19943</v>
      </c>
      <c r="G206" s="191">
        <f t="shared" si="60"/>
        <v>280057</v>
      </c>
    </row>
    <row r="207" s="4" customFormat="1" spans="1:7">
      <c r="A207" s="177">
        <v>3</v>
      </c>
      <c r="B207" s="178"/>
      <c r="C207" s="179"/>
      <c r="D207" s="192" t="s">
        <v>77</v>
      </c>
      <c r="E207" s="155">
        <f>SUM(E208+E222+E254)</f>
        <v>300000</v>
      </c>
      <c r="F207" s="168">
        <f>SUM(F208+F222+F254)</f>
        <v>-19943</v>
      </c>
      <c r="G207" s="168">
        <f>SUM(G208+G222+G254)</f>
        <v>280057</v>
      </c>
    </row>
    <row r="208" s="9" customFormat="1" spans="1:7">
      <c r="A208" s="193">
        <v>31</v>
      </c>
      <c r="B208" s="194"/>
      <c r="C208" s="195"/>
      <c r="D208" s="196" t="s">
        <v>78</v>
      </c>
      <c r="E208" s="197">
        <f>SUM(E209+E212+E219)</f>
        <v>300000</v>
      </c>
      <c r="F208" s="198">
        <f>SUM(F209+F212+F219)</f>
        <v>-19943</v>
      </c>
      <c r="G208" s="198">
        <f>SUM(G209+G212+G219)</f>
        <v>280057</v>
      </c>
    </row>
    <row r="209" s="4" customFormat="1" spans="1:7">
      <c r="A209" s="199"/>
      <c r="B209" s="200">
        <v>311</v>
      </c>
      <c r="C209" s="130"/>
      <c r="D209" s="201" t="s">
        <v>154</v>
      </c>
      <c r="E209" s="156">
        <f t="shared" ref="E209:G209" si="61">SUM(E210)</f>
        <v>275000</v>
      </c>
      <c r="F209" s="121">
        <f t="shared" si="61"/>
        <v>-26500</v>
      </c>
      <c r="G209" s="121">
        <f t="shared" si="61"/>
        <v>248500</v>
      </c>
    </row>
    <row r="210" spans="1:7">
      <c r="A210" s="202"/>
      <c r="B210" s="203">
        <v>3111</v>
      </c>
      <c r="C210" s="204"/>
      <c r="D210" s="205" t="s">
        <v>155</v>
      </c>
      <c r="E210" s="206">
        <f>SUM(E211)</f>
        <v>275000</v>
      </c>
      <c r="F210" s="206">
        <f>SUM(F211)</f>
        <v>-26500</v>
      </c>
      <c r="G210" s="206">
        <f>SUM(G211)</f>
        <v>248500</v>
      </c>
    </row>
    <row r="211" spans="1:7">
      <c r="A211" s="202"/>
      <c r="B211" s="207"/>
      <c r="C211" s="208">
        <v>31111</v>
      </c>
      <c r="D211" s="209" t="s">
        <v>156</v>
      </c>
      <c r="E211" s="210">
        <v>275000</v>
      </c>
      <c r="F211" s="89">
        <v>-26500</v>
      </c>
      <c r="G211" s="89">
        <f>SUM(E211:F211)</f>
        <v>248500</v>
      </c>
    </row>
    <row r="212" s="4" customFormat="1" spans="1:7">
      <c r="A212" s="199"/>
      <c r="B212" s="200">
        <v>312</v>
      </c>
      <c r="C212" s="130"/>
      <c r="D212" s="201" t="s">
        <v>157</v>
      </c>
      <c r="E212" s="156">
        <f t="shared" ref="E212:G212" si="62">SUM(E213)</f>
        <v>7000</v>
      </c>
      <c r="F212" s="121">
        <f t="shared" si="62"/>
        <v>600</v>
      </c>
      <c r="G212" s="121">
        <f t="shared" si="62"/>
        <v>7600</v>
      </c>
    </row>
    <row r="213" spans="1:7">
      <c r="A213" s="202"/>
      <c r="B213" s="203">
        <v>3121</v>
      </c>
      <c r="C213" s="204"/>
      <c r="D213" s="205" t="s">
        <v>80</v>
      </c>
      <c r="E213" s="206">
        <f>SUM(E214:E218)</f>
        <v>7000</v>
      </c>
      <c r="F213" s="206">
        <f>SUM(F214:F218)</f>
        <v>600</v>
      </c>
      <c r="G213" s="206">
        <f>SUM(G214:G218)</f>
        <v>7600</v>
      </c>
    </row>
    <row r="214" spans="1:7">
      <c r="A214" s="202"/>
      <c r="B214" s="207"/>
      <c r="C214" s="208">
        <v>31212</v>
      </c>
      <c r="D214" s="209" t="s">
        <v>158</v>
      </c>
      <c r="E214" s="210">
        <v>0</v>
      </c>
      <c r="F214" s="89"/>
      <c r="G214" s="89">
        <f>SUM(E214:F214)</f>
        <v>0</v>
      </c>
    </row>
    <row r="215" spans="1:7">
      <c r="A215" s="202"/>
      <c r="B215" s="207"/>
      <c r="C215" s="208">
        <v>31213</v>
      </c>
      <c r="D215" s="209" t="s">
        <v>159</v>
      </c>
      <c r="E215" s="210">
        <v>0</v>
      </c>
      <c r="F215" s="89"/>
      <c r="G215" s="89">
        <f>SUM(E215:F215)</f>
        <v>0</v>
      </c>
    </row>
    <row r="216" spans="1:7">
      <c r="A216" s="202"/>
      <c r="B216" s="207"/>
      <c r="C216" s="208">
        <v>31215</v>
      </c>
      <c r="D216" s="209" t="s">
        <v>160</v>
      </c>
      <c r="E216" s="210">
        <v>0</v>
      </c>
      <c r="F216" s="89"/>
      <c r="G216" s="89">
        <f>SUM(E216:F216)</f>
        <v>0</v>
      </c>
    </row>
    <row r="217" spans="1:7">
      <c r="A217" s="202"/>
      <c r="B217" s="207"/>
      <c r="C217" s="208">
        <v>31216</v>
      </c>
      <c r="D217" s="209" t="s">
        <v>161</v>
      </c>
      <c r="E217" s="210">
        <v>7000</v>
      </c>
      <c r="F217" s="89">
        <v>600</v>
      </c>
      <c r="G217" s="89">
        <f>SUM(E217:F217)</f>
        <v>7600</v>
      </c>
    </row>
    <row r="218" spans="1:7">
      <c r="A218" s="202"/>
      <c r="B218" s="207"/>
      <c r="C218" s="208">
        <v>31219</v>
      </c>
      <c r="D218" s="209" t="s">
        <v>162</v>
      </c>
      <c r="E218" s="210">
        <v>0</v>
      </c>
      <c r="F218" s="89"/>
      <c r="G218" s="89">
        <f>SUM(E218:F218)</f>
        <v>0</v>
      </c>
    </row>
    <row r="219" s="4" customFormat="1" spans="1:7">
      <c r="A219" s="199"/>
      <c r="B219" s="200">
        <v>313</v>
      </c>
      <c r="C219" s="130"/>
      <c r="D219" s="201" t="s">
        <v>163</v>
      </c>
      <c r="E219" s="156">
        <f t="shared" ref="E219:G219" si="63">SUM(E220)</f>
        <v>18000</v>
      </c>
      <c r="F219" s="121">
        <f t="shared" si="63"/>
        <v>5957</v>
      </c>
      <c r="G219" s="121">
        <f t="shared" si="63"/>
        <v>23957</v>
      </c>
    </row>
    <row r="220" spans="1:7">
      <c r="A220" s="202"/>
      <c r="B220" s="203">
        <v>3132</v>
      </c>
      <c r="C220" s="204"/>
      <c r="D220" s="205" t="s">
        <v>81</v>
      </c>
      <c r="E220" s="206">
        <f>SUM(E221)</f>
        <v>18000</v>
      </c>
      <c r="F220" s="206">
        <f>SUM(F221)</f>
        <v>5957</v>
      </c>
      <c r="G220" s="206">
        <f>SUM(G221)</f>
        <v>23957</v>
      </c>
    </row>
    <row r="221" spans="1:7">
      <c r="A221" s="211"/>
      <c r="B221" s="212"/>
      <c r="C221" s="213">
        <v>31321</v>
      </c>
      <c r="D221" s="209" t="s">
        <v>81</v>
      </c>
      <c r="E221" s="214">
        <v>18000</v>
      </c>
      <c r="F221" s="215">
        <v>5957</v>
      </c>
      <c r="G221" s="89">
        <f>SUM(E221:F221)</f>
        <v>23957</v>
      </c>
    </row>
    <row r="222" s="9" customFormat="1" spans="1:7">
      <c r="A222" s="216">
        <v>32</v>
      </c>
      <c r="B222" s="217"/>
      <c r="C222" s="218"/>
      <c r="D222" s="219" t="s">
        <v>84</v>
      </c>
      <c r="E222" s="220">
        <f>SUM(E223+E228+E235+E245+E247)</f>
        <v>0</v>
      </c>
      <c r="F222" s="221">
        <f>SUM(F223+F228+F235+F245+F247)</f>
        <v>0</v>
      </c>
      <c r="G222" s="221">
        <f>SUM(G223+G228+G235+G245+G247)</f>
        <v>0</v>
      </c>
    </row>
    <row r="223" s="4" customFormat="1" spans="1:7">
      <c r="A223" s="199"/>
      <c r="B223" s="200">
        <v>321</v>
      </c>
      <c r="C223" s="130"/>
      <c r="D223" s="201" t="s">
        <v>85</v>
      </c>
      <c r="E223" s="156">
        <f t="shared" ref="E223:G223" si="64">SUM(E224:E227)</f>
        <v>0</v>
      </c>
      <c r="F223" s="121">
        <f t="shared" si="64"/>
        <v>0</v>
      </c>
      <c r="G223" s="121">
        <f t="shared" si="64"/>
        <v>0</v>
      </c>
    </row>
    <row r="224" hidden="1" spans="1:7">
      <c r="A224" s="202"/>
      <c r="B224" s="207"/>
      <c r="C224" s="204">
        <v>3211</v>
      </c>
      <c r="D224" s="205" t="s">
        <v>86</v>
      </c>
      <c r="E224" s="206"/>
      <c r="F224" s="206"/>
      <c r="G224" s="206"/>
    </row>
    <row r="225" hidden="1" spans="1:7">
      <c r="A225" s="202"/>
      <c r="B225" s="207"/>
      <c r="C225" s="204">
        <v>3212</v>
      </c>
      <c r="D225" s="205" t="s">
        <v>87</v>
      </c>
      <c r="E225" s="206"/>
      <c r="F225" s="206"/>
      <c r="G225" s="206"/>
    </row>
    <row r="226" hidden="1" spans="1:7">
      <c r="A226" s="202"/>
      <c r="B226" s="207"/>
      <c r="C226" s="204">
        <v>3213</v>
      </c>
      <c r="D226" s="222" t="s">
        <v>88</v>
      </c>
      <c r="E226" s="206"/>
      <c r="F226" s="206"/>
      <c r="G226" s="206"/>
    </row>
    <row r="227" hidden="1" spans="1:7">
      <c r="A227" s="202"/>
      <c r="B227" s="207"/>
      <c r="C227" s="204">
        <v>3214</v>
      </c>
      <c r="D227" s="222" t="s">
        <v>89</v>
      </c>
      <c r="E227" s="206"/>
      <c r="F227" s="206"/>
      <c r="G227" s="206"/>
    </row>
    <row r="228" s="4" customFormat="1" hidden="1" spans="1:7">
      <c r="A228" s="199"/>
      <c r="B228" s="200">
        <v>322</v>
      </c>
      <c r="C228" s="130"/>
      <c r="D228" s="223" t="s">
        <v>90</v>
      </c>
      <c r="E228" s="156">
        <f t="shared" ref="E228:G228" si="65">SUM(E229:E234)</f>
        <v>0</v>
      </c>
      <c r="F228" s="121">
        <f t="shared" si="65"/>
        <v>0</v>
      </c>
      <c r="G228" s="121">
        <f t="shared" si="65"/>
        <v>0</v>
      </c>
    </row>
    <row r="229" hidden="1" spans="1:7">
      <c r="A229" s="202"/>
      <c r="B229" s="207"/>
      <c r="C229" s="204">
        <v>3221</v>
      </c>
      <c r="D229" s="222" t="s">
        <v>91</v>
      </c>
      <c r="E229" s="206"/>
      <c r="F229" s="206"/>
      <c r="G229" s="206"/>
    </row>
    <row r="230" hidden="1" spans="1:7">
      <c r="A230" s="202"/>
      <c r="B230" s="207"/>
      <c r="C230" s="204">
        <v>3222</v>
      </c>
      <c r="D230" s="222" t="s">
        <v>92</v>
      </c>
      <c r="E230" s="206"/>
      <c r="F230" s="206"/>
      <c r="G230" s="206"/>
    </row>
    <row r="231" hidden="1" spans="1:7">
      <c r="A231" s="202"/>
      <c r="B231" s="207"/>
      <c r="C231" s="204">
        <v>3223</v>
      </c>
      <c r="D231" s="222" t="s">
        <v>93</v>
      </c>
      <c r="E231" s="206"/>
      <c r="F231" s="206"/>
      <c r="G231" s="206"/>
    </row>
    <row r="232" hidden="1" spans="1:7">
      <c r="A232" s="202"/>
      <c r="B232" s="207"/>
      <c r="C232" s="204">
        <v>3224</v>
      </c>
      <c r="D232" s="222" t="s">
        <v>94</v>
      </c>
      <c r="E232" s="206"/>
      <c r="F232" s="206"/>
      <c r="G232" s="206"/>
    </row>
    <row r="233" hidden="1" spans="1:7">
      <c r="A233" s="202"/>
      <c r="B233" s="207"/>
      <c r="C233" s="204">
        <v>3225</v>
      </c>
      <c r="D233" s="222" t="s">
        <v>95</v>
      </c>
      <c r="E233" s="206"/>
      <c r="F233" s="206"/>
      <c r="G233" s="206"/>
    </row>
    <row r="234" hidden="1" spans="1:7">
      <c r="A234" s="202"/>
      <c r="B234" s="207"/>
      <c r="C234" s="204">
        <v>3227</v>
      </c>
      <c r="D234" s="222" t="s">
        <v>96</v>
      </c>
      <c r="E234" s="206"/>
      <c r="F234" s="206"/>
      <c r="G234" s="206"/>
    </row>
    <row r="235" s="4" customFormat="1" hidden="1" spans="1:7">
      <c r="A235" s="199"/>
      <c r="B235" s="200">
        <v>323</v>
      </c>
      <c r="C235" s="130"/>
      <c r="D235" s="223" t="s">
        <v>97</v>
      </c>
      <c r="E235" s="156">
        <f>SUM(E236:E244)</f>
        <v>0</v>
      </c>
      <c r="F235" s="121">
        <f>SUM(F236:F244)</f>
        <v>0</v>
      </c>
      <c r="G235" s="121">
        <f>SUM(G236:G244)</f>
        <v>0</v>
      </c>
    </row>
    <row r="236" hidden="1" spans="1:7">
      <c r="A236" s="202"/>
      <c r="B236" s="207"/>
      <c r="C236" s="204">
        <v>3231</v>
      </c>
      <c r="D236" s="222" t="s">
        <v>98</v>
      </c>
      <c r="E236" s="206"/>
      <c r="F236" s="206"/>
      <c r="G236" s="206"/>
    </row>
    <row r="237" hidden="1" spans="1:7">
      <c r="A237" s="202"/>
      <c r="B237" s="207"/>
      <c r="C237" s="204">
        <v>3232</v>
      </c>
      <c r="D237" s="222" t="s">
        <v>99</v>
      </c>
      <c r="E237" s="206"/>
      <c r="F237" s="206"/>
      <c r="G237" s="206"/>
    </row>
    <row r="238" hidden="1" spans="1:7">
      <c r="A238" s="202"/>
      <c r="B238" s="207"/>
      <c r="C238" s="204">
        <v>3233</v>
      </c>
      <c r="D238" s="222" t="s">
        <v>100</v>
      </c>
      <c r="E238" s="206"/>
      <c r="F238" s="206"/>
      <c r="G238" s="206"/>
    </row>
    <row r="239" hidden="1" spans="1:7">
      <c r="A239" s="202"/>
      <c r="B239" s="207"/>
      <c r="C239" s="204">
        <v>3234</v>
      </c>
      <c r="D239" s="222" t="s">
        <v>101</v>
      </c>
      <c r="E239" s="206"/>
      <c r="F239" s="206"/>
      <c r="G239" s="206"/>
    </row>
    <row r="240" hidden="1" spans="1:7">
      <c r="A240" s="202"/>
      <c r="B240" s="207"/>
      <c r="C240" s="204">
        <v>3235</v>
      </c>
      <c r="D240" s="222" t="s">
        <v>102</v>
      </c>
      <c r="E240" s="206"/>
      <c r="F240" s="206"/>
      <c r="G240" s="206"/>
    </row>
    <row r="241" hidden="1" spans="1:7">
      <c r="A241" s="202"/>
      <c r="B241" s="207"/>
      <c r="C241" s="204">
        <v>3236</v>
      </c>
      <c r="D241" s="222" t="s">
        <v>103</v>
      </c>
      <c r="E241" s="206"/>
      <c r="F241" s="206"/>
      <c r="G241" s="206"/>
    </row>
    <row r="242" hidden="1" spans="1:7">
      <c r="A242" s="202"/>
      <c r="B242" s="207"/>
      <c r="C242" s="204">
        <v>3237</v>
      </c>
      <c r="D242" s="222" t="s">
        <v>104</v>
      </c>
      <c r="E242" s="206"/>
      <c r="F242" s="206"/>
      <c r="G242" s="206"/>
    </row>
    <row r="243" hidden="1" spans="1:7">
      <c r="A243" s="202"/>
      <c r="B243" s="207"/>
      <c r="C243" s="204">
        <v>3238</v>
      </c>
      <c r="D243" s="222" t="s">
        <v>105</v>
      </c>
      <c r="E243" s="206"/>
      <c r="F243" s="206"/>
      <c r="G243" s="206"/>
    </row>
    <row r="244" hidden="1" spans="1:7">
      <c r="A244" s="202"/>
      <c r="B244" s="207"/>
      <c r="C244" s="204">
        <v>3239</v>
      </c>
      <c r="D244" s="222" t="s">
        <v>106</v>
      </c>
      <c r="E244" s="206"/>
      <c r="F244" s="206"/>
      <c r="G244" s="206"/>
    </row>
    <row r="245" s="4" customFormat="1" hidden="1" spans="1:7">
      <c r="A245" s="199"/>
      <c r="B245" s="200">
        <v>324</v>
      </c>
      <c r="C245" s="130"/>
      <c r="D245" s="223" t="s">
        <v>107</v>
      </c>
      <c r="E245" s="156">
        <f t="shared" ref="E245:G245" si="66">SUM(E246)</f>
        <v>0</v>
      </c>
      <c r="F245" s="121">
        <f t="shared" si="66"/>
        <v>0</v>
      </c>
      <c r="G245" s="121">
        <f t="shared" si="66"/>
        <v>0</v>
      </c>
    </row>
    <row r="246" hidden="1" spans="1:7">
      <c r="A246" s="202"/>
      <c r="B246" s="207"/>
      <c r="C246" s="204">
        <v>3241</v>
      </c>
      <c r="D246" s="222" t="s">
        <v>107</v>
      </c>
      <c r="E246" s="206"/>
      <c r="F246" s="206"/>
      <c r="G246" s="206"/>
    </row>
    <row r="247" s="4" customFormat="1" hidden="1" spans="1:7">
      <c r="A247" s="199"/>
      <c r="B247" s="200">
        <v>329</v>
      </c>
      <c r="C247" s="130"/>
      <c r="D247" s="223" t="s">
        <v>108</v>
      </c>
      <c r="E247" s="156">
        <f>SUM(E248:E253)</f>
        <v>0</v>
      </c>
      <c r="F247" s="121">
        <f>SUM(F248:F253)</f>
        <v>0</v>
      </c>
      <c r="G247" s="121">
        <f>SUM(G248:G253)</f>
        <v>0</v>
      </c>
    </row>
    <row r="248" hidden="1" spans="1:7">
      <c r="A248" s="202"/>
      <c r="B248" s="207"/>
      <c r="C248" s="204">
        <v>3291</v>
      </c>
      <c r="D248" s="222" t="s">
        <v>164</v>
      </c>
      <c r="E248" s="206"/>
      <c r="F248" s="206"/>
      <c r="G248" s="206"/>
    </row>
    <row r="249" hidden="1" spans="1:7">
      <c r="A249" s="202"/>
      <c r="B249" s="207"/>
      <c r="C249" s="204">
        <v>3292</v>
      </c>
      <c r="D249" s="222" t="s">
        <v>110</v>
      </c>
      <c r="E249" s="206"/>
      <c r="F249" s="206"/>
      <c r="G249" s="206"/>
    </row>
    <row r="250" hidden="1" spans="1:7">
      <c r="A250" s="202"/>
      <c r="B250" s="207"/>
      <c r="C250" s="204">
        <v>3293</v>
      </c>
      <c r="D250" s="222" t="s">
        <v>111</v>
      </c>
      <c r="E250" s="206"/>
      <c r="F250" s="206"/>
      <c r="G250" s="206"/>
    </row>
    <row r="251" hidden="1" spans="1:7">
      <c r="A251" s="202"/>
      <c r="B251" s="207"/>
      <c r="C251" s="204">
        <v>3294</v>
      </c>
      <c r="D251" s="222" t="s">
        <v>112</v>
      </c>
      <c r="E251" s="206"/>
      <c r="F251" s="206"/>
      <c r="G251" s="206"/>
    </row>
    <row r="252" hidden="1" spans="1:7">
      <c r="A252" s="202"/>
      <c r="B252" s="207"/>
      <c r="C252" s="204">
        <v>3295</v>
      </c>
      <c r="D252" s="222" t="s">
        <v>113</v>
      </c>
      <c r="E252" s="206"/>
      <c r="F252" s="206"/>
      <c r="G252" s="206"/>
    </row>
    <row r="253" hidden="1" spans="1:7">
      <c r="A253" s="202"/>
      <c r="B253" s="207"/>
      <c r="C253" s="204">
        <v>3299</v>
      </c>
      <c r="D253" s="222" t="s">
        <v>108</v>
      </c>
      <c r="E253" s="206"/>
      <c r="F253" s="104"/>
      <c r="G253" s="104"/>
    </row>
    <row r="254" s="9" customFormat="1" spans="1:7">
      <c r="A254" s="193">
        <v>34</v>
      </c>
      <c r="B254" s="224"/>
      <c r="C254" s="225"/>
      <c r="D254" s="196" t="s">
        <v>114</v>
      </c>
      <c r="E254" s="197">
        <f t="shared" ref="E254:G255" si="67">SUM(E255)</f>
        <v>0</v>
      </c>
      <c r="F254" s="198">
        <f t="shared" si="67"/>
        <v>0</v>
      </c>
      <c r="G254" s="198">
        <f t="shared" si="67"/>
        <v>0</v>
      </c>
    </row>
    <row r="255" s="4" customFormat="1" spans="1:8">
      <c r="A255" s="199"/>
      <c r="B255" s="200">
        <v>343</v>
      </c>
      <c r="C255" s="130"/>
      <c r="D255" s="201" t="s">
        <v>165</v>
      </c>
      <c r="E255" s="156">
        <f t="shared" si="67"/>
        <v>0</v>
      </c>
      <c r="F255" s="121">
        <f t="shared" si="67"/>
        <v>0</v>
      </c>
      <c r="G255" s="121">
        <f t="shared" si="67"/>
        <v>0</v>
      </c>
      <c r="H255"/>
    </row>
    <row r="256" ht="15.75" spans="1:7">
      <c r="A256" s="226"/>
      <c r="B256" s="227"/>
      <c r="C256" s="228">
        <v>3431</v>
      </c>
      <c r="D256" s="229" t="s">
        <v>115</v>
      </c>
      <c r="E256" s="230">
        <v>0</v>
      </c>
      <c r="F256" s="230">
        <v>0</v>
      </c>
      <c r="G256" s="230">
        <v>0</v>
      </c>
    </row>
    <row r="257" s="10" customFormat="1" spans="1:7">
      <c r="A257" s="186" t="s">
        <v>166</v>
      </c>
      <c r="B257" s="187"/>
      <c r="C257" s="188"/>
      <c r="D257" s="357" t="s">
        <v>55</v>
      </c>
      <c r="E257" s="232">
        <f t="shared" ref="E257:G257" si="68">SUM(E258)</f>
        <v>106720</v>
      </c>
      <c r="F257" s="233">
        <f t="shared" si="68"/>
        <v>-2657</v>
      </c>
      <c r="G257" s="233">
        <f t="shared" si="68"/>
        <v>104063</v>
      </c>
    </row>
    <row r="258" spans="1:7">
      <c r="A258" s="177">
        <v>3</v>
      </c>
      <c r="B258" s="178"/>
      <c r="C258" s="178"/>
      <c r="D258" s="192" t="s">
        <v>77</v>
      </c>
      <c r="E258" s="155">
        <f>SUM(E259+E273+E357)</f>
        <v>106720</v>
      </c>
      <c r="F258" s="168">
        <f>SUM(F259+F273+F357)</f>
        <v>-2657</v>
      </c>
      <c r="G258" s="168">
        <f>SUM(G259+G273+G357)</f>
        <v>104063</v>
      </c>
    </row>
    <row r="259" s="7" customFormat="1" spans="1:7">
      <c r="A259" s="193">
        <v>31</v>
      </c>
      <c r="B259" s="194"/>
      <c r="C259" s="194"/>
      <c r="D259" s="234" t="s">
        <v>78</v>
      </c>
      <c r="E259" s="197">
        <f t="shared" ref="E259:G259" si="69">SUM(E260+E263+E270)</f>
        <v>26000</v>
      </c>
      <c r="F259" s="198">
        <f t="shared" si="69"/>
        <v>-8680</v>
      </c>
      <c r="G259" s="198">
        <f t="shared" si="69"/>
        <v>17320</v>
      </c>
    </row>
    <row r="260" s="4" customFormat="1" spans="1:7">
      <c r="A260" s="199"/>
      <c r="B260" s="200">
        <v>311</v>
      </c>
      <c r="C260" s="200"/>
      <c r="D260" s="235" t="s">
        <v>154</v>
      </c>
      <c r="E260" s="156">
        <f t="shared" ref="E260:G260" si="70">SUM(E261)</f>
        <v>0</v>
      </c>
      <c r="F260" s="121">
        <f t="shared" si="70"/>
        <v>0</v>
      </c>
      <c r="G260" s="121">
        <f t="shared" si="70"/>
        <v>0</v>
      </c>
    </row>
    <row r="261" spans="1:7">
      <c r="A261" s="202"/>
      <c r="B261" s="203">
        <v>3111</v>
      </c>
      <c r="C261" s="203"/>
      <c r="D261" s="236" t="s">
        <v>79</v>
      </c>
      <c r="E261" s="206">
        <f>SUM(E262)</f>
        <v>0</v>
      </c>
      <c r="F261" s="206">
        <f>SUM(F262)</f>
        <v>0</v>
      </c>
      <c r="G261" s="206">
        <f>SUM(G262)</f>
        <v>0</v>
      </c>
    </row>
    <row r="262" spans="1:7">
      <c r="A262" s="202"/>
      <c r="B262" s="207"/>
      <c r="C262" s="237">
        <v>31111</v>
      </c>
      <c r="D262" s="238" t="s">
        <v>156</v>
      </c>
      <c r="E262" s="210">
        <v>0</v>
      </c>
      <c r="F262" s="89"/>
      <c r="G262" s="89">
        <f>SUM(E262:F262)</f>
        <v>0</v>
      </c>
    </row>
    <row r="263" s="4" customFormat="1" spans="1:7">
      <c r="A263" s="199"/>
      <c r="B263" s="200">
        <v>312</v>
      </c>
      <c r="C263" s="200"/>
      <c r="D263" s="235" t="s">
        <v>157</v>
      </c>
      <c r="E263" s="156">
        <f t="shared" ref="E263:G263" si="71">SUM(E264)</f>
        <v>10000</v>
      </c>
      <c r="F263" s="121">
        <f t="shared" si="71"/>
        <v>0</v>
      </c>
      <c r="G263" s="121">
        <f t="shared" si="71"/>
        <v>10000</v>
      </c>
    </row>
    <row r="264" spans="1:7">
      <c r="A264" s="202"/>
      <c r="B264" s="203">
        <v>3121</v>
      </c>
      <c r="C264" s="204"/>
      <c r="D264" s="205" t="s">
        <v>80</v>
      </c>
      <c r="E264" s="206">
        <f>SUM(E265:E269)</f>
        <v>10000</v>
      </c>
      <c r="F264" s="206">
        <f>SUM(F265:F269)</f>
        <v>0</v>
      </c>
      <c r="G264" s="206">
        <f>SUM(G265:G269)</f>
        <v>10000</v>
      </c>
    </row>
    <row r="265" spans="1:7">
      <c r="A265" s="202"/>
      <c r="B265" s="207"/>
      <c r="C265" s="208">
        <v>31212</v>
      </c>
      <c r="D265" s="209" t="s">
        <v>167</v>
      </c>
      <c r="E265" s="210">
        <v>4000</v>
      </c>
      <c r="F265" s="89">
        <v>-600</v>
      </c>
      <c r="G265" s="89">
        <f>SUM(E265:F265)</f>
        <v>3400</v>
      </c>
    </row>
    <row r="266" spans="1:7">
      <c r="A266" s="202"/>
      <c r="B266" s="207"/>
      <c r="C266" s="208">
        <v>31213</v>
      </c>
      <c r="D266" s="209" t="s">
        <v>168</v>
      </c>
      <c r="E266" s="210">
        <v>1200</v>
      </c>
      <c r="F266" s="89">
        <v>600</v>
      </c>
      <c r="G266" s="89">
        <f>SUM(E266:F266)</f>
        <v>1800</v>
      </c>
    </row>
    <row r="267" spans="1:7">
      <c r="A267" s="202"/>
      <c r="B267" s="207"/>
      <c r="C267" s="208">
        <v>31215</v>
      </c>
      <c r="D267" s="209" t="s">
        <v>160</v>
      </c>
      <c r="E267" s="210">
        <v>0</v>
      </c>
      <c r="F267" s="89"/>
      <c r="G267" s="89">
        <f>SUM(E267:F267)</f>
        <v>0</v>
      </c>
    </row>
    <row r="268" spans="1:7">
      <c r="A268" s="202"/>
      <c r="B268" s="207"/>
      <c r="C268" s="208">
        <v>31216</v>
      </c>
      <c r="D268" s="209" t="s">
        <v>161</v>
      </c>
      <c r="E268" s="210">
        <v>4800</v>
      </c>
      <c r="F268" s="89"/>
      <c r="G268" s="89">
        <f>SUM(E268:F268)</f>
        <v>4800</v>
      </c>
    </row>
    <row r="269" spans="1:7">
      <c r="A269" s="202"/>
      <c r="B269" s="207"/>
      <c r="C269" s="208">
        <v>31219</v>
      </c>
      <c r="D269" s="209" t="s">
        <v>162</v>
      </c>
      <c r="E269" s="210">
        <v>0</v>
      </c>
      <c r="F269" s="89"/>
      <c r="G269" s="89">
        <f>SUM(E269:F269)</f>
        <v>0</v>
      </c>
    </row>
    <row r="270" s="4" customFormat="1" spans="1:7">
      <c r="A270" s="199"/>
      <c r="B270" s="200">
        <v>313</v>
      </c>
      <c r="C270" s="200"/>
      <c r="D270" s="239" t="s">
        <v>163</v>
      </c>
      <c r="E270" s="156">
        <f t="shared" ref="E270:G270" si="72">SUM(E271)</f>
        <v>16000</v>
      </c>
      <c r="F270" s="121">
        <f t="shared" si="72"/>
        <v>-8680</v>
      </c>
      <c r="G270" s="121">
        <f t="shared" si="72"/>
        <v>7320</v>
      </c>
    </row>
    <row r="271" spans="1:7">
      <c r="A271" s="202"/>
      <c r="B271" s="203">
        <v>3132</v>
      </c>
      <c r="C271" s="203"/>
      <c r="D271" s="240" t="s">
        <v>81</v>
      </c>
      <c r="E271" s="206">
        <f>SUM(E272)</f>
        <v>16000</v>
      </c>
      <c r="F271" s="206">
        <f>SUM(F272)</f>
        <v>-8680</v>
      </c>
      <c r="G271" s="206">
        <f>SUM(G272)</f>
        <v>7320</v>
      </c>
    </row>
    <row r="272" spans="1:7">
      <c r="A272" s="202"/>
      <c r="B272" s="207"/>
      <c r="C272" s="237">
        <v>31321</v>
      </c>
      <c r="D272" s="241" t="s">
        <v>81</v>
      </c>
      <c r="E272" s="210">
        <v>16000</v>
      </c>
      <c r="F272" s="89">
        <v>-8680</v>
      </c>
      <c r="G272" s="89">
        <f>SUM(E272:F272)</f>
        <v>7320</v>
      </c>
    </row>
    <row r="273" s="9" customFormat="1" spans="1:7">
      <c r="A273" s="193">
        <v>32</v>
      </c>
      <c r="B273" s="224"/>
      <c r="C273" s="224"/>
      <c r="D273" s="234" t="s">
        <v>84</v>
      </c>
      <c r="E273" s="197">
        <f>SUM(E274+E287+E307+E338+E341)</f>
        <v>79320</v>
      </c>
      <c r="F273" s="198">
        <f>SUM(F274+F287+F307+F338+F341)</f>
        <v>6493</v>
      </c>
      <c r="G273" s="198">
        <f>SUM(G274+G287+G307+G338+G341)</f>
        <v>85813</v>
      </c>
    </row>
    <row r="274" s="4" customFormat="1" spans="1:7">
      <c r="A274" s="199"/>
      <c r="B274" s="200">
        <v>321</v>
      </c>
      <c r="C274" s="200"/>
      <c r="D274" s="235" t="s">
        <v>85</v>
      </c>
      <c r="E274" s="156">
        <f>SUM(E275+E279+E281+E284)</f>
        <v>14900</v>
      </c>
      <c r="F274" s="121">
        <f>SUM(F275+F279+F281+F284)</f>
        <v>-800</v>
      </c>
      <c r="G274" s="121">
        <f>SUM(G275+G279+G281+G284)</f>
        <v>14100</v>
      </c>
    </row>
    <row r="275" spans="1:7">
      <c r="A275" s="202"/>
      <c r="B275" s="203">
        <v>3211</v>
      </c>
      <c r="C275" s="203"/>
      <c r="D275" s="240" t="s">
        <v>86</v>
      </c>
      <c r="E275" s="206">
        <f>SUM(E276:E278)</f>
        <v>300</v>
      </c>
      <c r="F275" s="206">
        <f>SUM(F276:F278)</f>
        <v>-300</v>
      </c>
      <c r="G275" s="206">
        <f>SUM(G276:G278)</f>
        <v>0</v>
      </c>
    </row>
    <row r="276" spans="1:7">
      <c r="A276" s="202"/>
      <c r="B276" s="207"/>
      <c r="C276" s="237">
        <v>32111</v>
      </c>
      <c r="D276" s="241" t="s">
        <v>169</v>
      </c>
      <c r="E276" s="210">
        <v>0</v>
      </c>
      <c r="F276" s="210">
        <v>0</v>
      </c>
      <c r="G276" s="89">
        <f>SUM(E276:F276)</f>
        <v>0</v>
      </c>
    </row>
    <row r="277" spans="1:7">
      <c r="A277" s="202"/>
      <c r="B277" s="207"/>
      <c r="C277" s="237">
        <v>32113</v>
      </c>
      <c r="D277" s="241" t="s">
        <v>170</v>
      </c>
      <c r="E277" s="210">
        <v>200</v>
      </c>
      <c r="F277" s="210">
        <v>-200</v>
      </c>
      <c r="G277" s="89">
        <f>SUM(E277:F277)</f>
        <v>0</v>
      </c>
    </row>
    <row r="278" spans="1:7">
      <c r="A278" s="202"/>
      <c r="B278" s="207"/>
      <c r="C278" s="237">
        <v>31115</v>
      </c>
      <c r="D278" s="241" t="s">
        <v>171</v>
      </c>
      <c r="E278" s="210">
        <v>100</v>
      </c>
      <c r="F278" s="210">
        <v>-100</v>
      </c>
      <c r="G278" s="89">
        <f>SUM(E278:F278)</f>
        <v>0</v>
      </c>
    </row>
    <row r="279" spans="1:7">
      <c r="A279" s="202"/>
      <c r="B279" s="203">
        <v>3212</v>
      </c>
      <c r="C279" s="203"/>
      <c r="D279" s="240" t="s">
        <v>87</v>
      </c>
      <c r="E279" s="206">
        <f>SUM(E280)</f>
        <v>11000</v>
      </c>
      <c r="F279" s="206">
        <f>SUM(F280)</f>
        <v>0</v>
      </c>
      <c r="G279" s="206">
        <f>SUM(G280)</f>
        <v>11000</v>
      </c>
    </row>
    <row r="280" spans="1:7">
      <c r="A280" s="202"/>
      <c r="B280" s="207"/>
      <c r="C280" s="237">
        <v>32121</v>
      </c>
      <c r="D280" s="241" t="s">
        <v>172</v>
      </c>
      <c r="E280" s="210">
        <v>11000</v>
      </c>
      <c r="F280" s="210"/>
      <c r="G280" s="89">
        <f>SUM(E280:F280)</f>
        <v>11000</v>
      </c>
    </row>
    <row r="281" spans="1:7">
      <c r="A281" s="202"/>
      <c r="B281" s="203">
        <v>3213</v>
      </c>
      <c r="C281" s="203"/>
      <c r="D281" s="240" t="s">
        <v>88</v>
      </c>
      <c r="E281" s="206">
        <f>SUM(E282:E283)</f>
        <v>2500</v>
      </c>
      <c r="F281" s="206">
        <f>SUM(F282:F283)</f>
        <v>-100</v>
      </c>
      <c r="G281" s="206">
        <f>SUM(G282:G283)</f>
        <v>2400</v>
      </c>
    </row>
    <row r="282" spans="1:7">
      <c r="A282" s="202"/>
      <c r="B282" s="207"/>
      <c r="C282" s="237">
        <v>32131</v>
      </c>
      <c r="D282" s="241" t="s">
        <v>173</v>
      </c>
      <c r="E282" s="210">
        <v>1500</v>
      </c>
      <c r="F282" s="210">
        <v>100</v>
      </c>
      <c r="G282" s="89">
        <f>SUM(E282:F282)</f>
        <v>1600</v>
      </c>
    </row>
    <row r="283" spans="1:7">
      <c r="A283" s="202"/>
      <c r="B283" s="207"/>
      <c r="C283" s="237">
        <v>32132</v>
      </c>
      <c r="D283" s="241" t="s">
        <v>174</v>
      </c>
      <c r="E283" s="210">
        <v>1000</v>
      </c>
      <c r="F283" s="210">
        <v>-200</v>
      </c>
      <c r="G283" s="89">
        <f>SUM(E283:F283)</f>
        <v>800</v>
      </c>
    </row>
    <row r="284" spans="1:7">
      <c r="A284" s="202"/>
      <c r="B284" s="203">
        <v>3214</v>
      </c>
      <c r="C284" s="203"/>
      <c r="D284" s="240" t="s">
        <v>89</v>
      </c>
      <c r="E284" s="206">
        <f>SUM(E285:E286)</f>
        <v>1100</v>
      </c>
      <c r="F284" s="206">
        <f>SUM(F285:F286)</f>
        <v>-400</v>
      </c>
      <c r="G284" s="206">
        <f>SUM(G285:G286)</f>
        <v>700</v>
      </c>
    </row>
    <row r="285" spans="1:7">
      <c r="A285" s="202"/>
      <c r="B285" s="207"/>
      <c r="C285" s="237">
        <v>32141</v>
      </c>
      <c r="D285" s="241" t="s">
        <v>175</v>
      </c>
      <c r="E285" s="210">
        <v>700</v>
      </c>
      <c r="F285" s="89">
        <v>0</v>
      </c>
      <c r="G285" s="89">
        <f>SUM(E285:F285)</f>
        <v>700</v>
      </c>
    </row>
    <row r="286" spans="1:7">
      <c r="A286" s="202"/>
      <c r="B286" s="207"/>
      <c r="C286" s="237">
        <v>32149</v>
      </c>
      <c r="D286" s="241" t="s">
        <v>89</v>
      </c>
      <c r="E286" s="210">
        <v>400</v>
      </c>
      <c r="F286" s="89">
        <v>-400</v>
      </c>
      <c r="G286" s="89">
        <f>SUM(E286:F286)</f>
        <v>0</v>
      </c>
    </row>
    <row r="287" s="4" customFormat="1" spans="1:7">
      <c r="A287" s="199"/>
      <c r="B287" s="200">
        <v>322</v>
      </c>
      <c r="C287" s="200"/>
      <c r="D287" s="235" t="s">
        <v>90</v>
      </c>
      <c r="E287" s="156">
        <f>SUM(E288+E294+E296+E300+E303+E305)</f>
        <v>42400</v>
      </c>
      <c r="F287" s="121">
        <f>SUM(F288+F294+F296+F300+F303+F305)</f>
        <v>3943</v>
      </c>
      <c r="G287" s="121">
        <f>SUM(G288+G294+G296+G300+G303+G305)</f>
        <v>46343</v>
      </c>
    </row>
    <row r="288" spans="1:7">
      <c r="A288" s="202"/>
      <c r="B288" s="203">
        <v>3221</v>
      </c>
      <c r="C288" s="203"/>
      <c r="D288" s="240" t="s">
        <v>91</v>
      </c>
      <c r="E288" s="206">
        <f>SUM(E289:E293)</f>
        <v>7000</v>
      </c>
      <c r="F288" s="206">
        <f>SUM(F289:F293)</f>
        <v>1350</v>
      </c>
      <c r="G288" s="206">
        <f>SUM(G289:G293)</f>
        <v>8350</v>
      </c>
    </row>
    <row r="289" spans="1:7">
      <c r="A289" s="202"/>
      <c r="B289" s="207"/>
      <c r="C289" s="237">
        <v>32211</v>
      </c>
      <c r="D289" s="241" t="s">
        <v>176</v>
      </c>
      <c r="E289" s="210">
        <v>1500</v>
      </c>
      <c r="F289" s="210">
        <v>100</v>
      </c>
      <c r="G289" s="89">
        <f>SUM(E289:F289)</f>
        <v>1600</v>
      </c>
    </row>
    <row r="290" spans="1:7">
      <c r="A290" s="202"/>
      <c r="B290" s="207"/>
      <c r="C290" s="237">
        <v>32212</v>
      </c>
      <c r="D290" s="241" t="s">
        <v>177</v>
      </c>
      <c r="E290" s="210">
        <v>400</v>
      </c>
      <c r="F290" s="210">
        <v>50</v>
      </c>
      <c r="G290" s="89">
        <f>SUM(E290:F290)</f>
        <v>450</v>
      </c>
    </row>
    <row r="291" spans="1:7">
      <c r="A291" s="202"/>
      <c r="B291" s="207"/>
      <c r="C291" s="237">
        <v>32214</v>
      </c>
      <c r="D291" s="241" t="s">
        <v>178</v>
      </c>
      <c r="E291" s="210">
        <v>2000</v>
      </c>
      <c r="F291" s="210">
        <v>200</v>
      </c>
      <c r="G291" s="89">
        <f>SUM(E291:F291)</f>
        <v>2200</v>
      </c>
    </row>
    <row r="292" spans="1:7">
      <c r="A292" s="202"/>
      <c r="B292" s="207"/>
      <c r="C292" s="237">
        <v>32216</v>
      </c>
      <c r="D292" s="241" t="s">
        <v>179</v>
      </c>
      <c r="E292" s="210">
        <v>500</v>
      </c>
      <c r="F292" s="210">
        <v>300</v>
      </c>
      <c r="G292" s="89">
        <f>SUM(E292:F292)</f>
        <v>800</v>
      </c>
    </row>
    <row r="293" spans="1:7">
      <c r="A293" s="202"/>
      <c r="B293" s="207"/>
      <c r="C293" s="237">
        <v>32219</v>
      </c>
      <c r="D293" s="241" t="s">
        <v>180</v>
      </c>
      <c r="E293" s="210">
        <v>2600</v>
      </c>
      <c r="F293" s="210">
        <v>700</v>
      </c>
      <c r="G293" s="89">
        <f>SUM(E293:F293)</f>
        <v>3300</v>
      </c>
    </row>
    <row r="294" spans="1:7">
      <c r="A294" s="202"/>
      <c r="B294" s="203">
        <v>3222</v>
      </c>
      <c r="C294" s="203"/>
      <c r="D294" s="240" t="s">
        <v>92</v>
      </c>
      <c r="E294" s="206">
        <f>SUM(E295)</f>
        <v>21000</v>
      </c>
      <c r="F294" s="206">
        <f>SUM(F295)</f>
        <v>2500</v>
      </c>
      <c r="G294" s="206">
        <f>SUM(G295)</f>
        <v>23500</v>
      </c>
    </row>
    <row r="295" spans="1:7">
      <c r="A295" s="202"/>
      <c r="B295" s="207"/>
      <c r="C295" s="237">
        <v>32224</v>
      </c>
      <c r="D295" s="241" t="s">
        <v>181</v>
      </c>
      <c r="E295" s="210">
        <v>21000</v>
      </c>
      <c r="F295" s="210">
        <v>2500</v>
      </c>
      <c r="G295" s="89">
        <f>SUM(E295:F295)</f>
        <v>23500</v>
      </c>
    </row>
    <row r="296" spans="1:7">
      <c r="A296" s="202"/>
      <c r="B296" s="203">
        <v>3223</v>
      </c>
      <c r="C296" s="203"/>
      <c r="D296" s="240" t="s">
        <v>93</v>
      </c>
      <c r="E296" s="206">
        <f>SUM(E297:E299)</f>
        <v>7700</v>
      </c>
      <c r="F296" s="206">
        <f>SUM(F297:F299)</f>
        <v>43</v>
      </c>
      <c r="G296" s="206">
        <f>SUM(G297:G299)</f>
        <v>7743</v>
      </c>
    </row>
    <row r="297" spans="1:7">
      <c r="A297" s="202"/>
      <c r="B297" s="207"/>
      <c r="C297" s="237">
        <v>32231</v>
      </c>
      <c r="D297" s="241" t="s">
        <v>182</v>
      </c>
      <c r="E297" s="210">
        <v>4250</v>
      </c>
      <c r="F297" s="210">
        <v>0</v>
      </c>
      <c r="G297" s="89">
        <f>SUM(E297:F297)</f>
        <v>4250</v>
      </c>
    </row>
    <row r="298" spans="1:7">
      <c r="A298" s="202"/>
      <c r="B298" s="207"/>
      <c r="C298" s="237">
        <v>32233</v>
      </c>
      <c r="D298" s="241" t="s">
        <v>183</v>
      </c>
      <c r="E298" s="210">
        <v>3400</v>
      </c>
      <c r="F298" s="210">
        <v>43</v>
      </c>
      <c r="G298" s="89">
        <f>SUM(E298:F298)</f>
        <v>3443</v>
      </c>
    </row>
    <row r="299" spans="1:7">
      <c r="A299" s="202"/>
      <c r="B299" s="207"/>
      <c r="C299" s="237">
        <v>32234</v>
      </c>
      <c r="D299" s="241" t="s">
        <v>184</v>
      </c>
      <c r="E299" s="210">
        <v>50</v>
      </c>
      <c r="F299" s="210">
        <v>0</v>
      </c>
      <c r="G299" s="89">
        <f>SUM(E299:F299)</f>
        <v>50</v>
      </c>
    </row>
    <row r="300" spans="1:7">
      <c r="A300" s="202"/>
      <c r="B300" s="203">
        <v>3224</v>
      </c>
      <c r="C300" s="203"/>
      <c r="D300" s="240" t="s">
        <v>94</v>
      </c>
      <c r="E300" s="206">
        <f>SUM(E301:E302)</f>
        <v>1100</v>
      </c>
      <c r="F300" s="206">
        <f>SUM(F301:F302)</f>
        <v>50</v>
      </c>
      <c r="G300" s="206">
        <f>SUM(G301:G302)</f>
        <v>1150</v>
      </c>
    </row>
    <row r="301" spans="1:7">
      <c r="A301" s="202"/>
      <c r="B301" s="207"/>
      <c r="C301" s="237">
        <v>32241</v>
      </c>
      <c r="D301" s="241" t="s">
        <v>185</v>
      </c>
      <c r="E301" s="210">
        <v>200</v>
      </c>
      <c r="F301" s="210">
        <v>600</v>
      </c>
      <c r="G301" s="89">
        <f>SUM(E301:F301)</f>
        <v>800</v>
      </c>
    </row>
    <row r="302" spans="1:7">
      <c r="A302" s="202"/>
      <c r="B302" s="207"/>
      <c r="C302" s="237">
        <v>32242</v>
      </c>
      <c r="D302" s="241" t="s">
        <v>186</v>
      </c>
      <c r="E302" s="210">
        <v>900</v>
      </c>
      <c r="F302" s="210">
        <v>-550</v>
      </c>
      <c r="G302" s="89">
        <f>SUM(E302:F302)</f>
        <v>350</v>
      </c>
    </row>
    <row r="303" spans="1:7">
      <c r="A303" s="202"/>
      <c r="B303" s="203">
        <v>3225</v>
      </c>
      <c r="C303" s="203"/>
      <c r="D303" s="240" t="s">
        <v>95</v>
      </c>
      <c r="E303" s="206">
        <f>SUM(E304)</f>
        <v>4000</v>
      </c>
      <c r="F303" s="206">
        <f>SUM(F304)</f>
        <v>0</v>
      </c>
      <c r="G303" s="206">
        <f>SUM(G304)</f>
        <v>4000</v>
      </c>
    </row>
    <row r="304" spans="1:7">
      <c r="A304" s="202"/>
      <c r="B304" s="207"/>
      <c r="C304" s="237">
        <v>32251</v>
      </c>
      <c r="D304" s="241" t="s">
        <v>187</v>
      </c>
      <c r="E304" s="210">
        <v>4000</v>
      </c>
      <c r="F304" s="210">
        <v>0</v>
      </c>
      <c r="G304" s="89">
        <f>SUM(E304:F304)</f>
        <v>4000</v>
      </c>
    </row>
    <row r="305" spans="1:7">
      <c r="A305" s="202"/>
      <c r="B305" s="203">
        <v>3227</v>
      </c>
      <c r="C305" s="203"/>
      <c r="D305" s="240" t="s">
        <v>96</v>
      </c>
      <c r="E305" s="206">
        <f>SUM(E306)</f>
        <v>1600</v>
      </c>
      <c r="F305" s="206">
        <f>SUM(F306)</f>
        <v>0</v>
      </c>
      <c r="G305" s="206">
        <f>SUM(G306)</f>
        <v>1600</v>
      </c>
    </row>
    <row r="306" spans="1:7">
      <c r="A306" s="202"/>
      <c r="B306" s="207"/>
      <c r="C306" s="237">
        <v>32271</v>
      </c>
      <c r="D306" s="241" t="s">
        <v>96</v>
      </c>
      <c r="E306" s="210">
        <v>1600</v>
      </c>
      <c r="F306" s="89">
        <v>0</v>
      </c>
      <c r="G306" s="89">
        <f>SUM(E306:F306)</f>
        <v>1600</v>
      </c>
    </row>
    <row r="307" s="4" customFormat="1" spans="1:7">
      <c r="A307" s="199"/>
      <c r="B307" s="200">
        <v>323</v>
      </c>
      <c r="C307" s="200"/>
      <c r="D307" s="235" t="s">
        <v>97</v>
      </c>
      <c r="E307" s="156">
        <f>SUM(E308+E312+E316+E318+E323+E325+E328+E333+E335)</f>
        <v>19120</v>
      </c>
      <c r="F307" s="121">
        <f>SUM(F308+F312+F316+F318+F323+F325+F328+F333+F335)</f>
        <v>3124</v>
      </c>
      <c r="G307" s="121">
        <f>SUM(G308+G312+G316+G318+G323+G325+G328+G333+G335)</f>
        <v>22244</v>
      </c>
    </row>
    <row r="308" spans="1:7">
      <c r="A308" s="202"/>
      <c r="B308" s="203">
        <v>3231</v>
      </c>
      <c r="C308" s="203"/>
      <c r="D308" s="240" t="s">
        <v>98</v>
      </c>
      <c r="E308" s="206">
        <f>SUM(E309:E311)</f>
        <v>1100</v>
      </c>
      <c r="F308" s="206">
        <f>SUM(F309:F311)</f>
        <v>700</v>
      </c>
      <c r="G308" s="206">
        <f>SUM(G309:G311)</f>
        <v>1800</v>
      </c>
    </row>
    <row r="309" spans="1:7">
      <c r="A309" s="202"/>
      <c r="B309" s="207"/>
      <c r="C309" s="237">
        <v>32311</v>
      </c>
      <c r="D309" s="241" t="s">
        <v>188</v>
      </c>
      <c r="E309" s="210">
        <v>800</v>
      </c>
      <c r="F309" s="210">
        <v>0</v>
      </c>
      <c r="G309" s="89">
        <f>SUM(E309:F309)</f>
        <v>800</v>
      </c>
    </row>
    <row r="310" spans="1:7">
      <c r="A310" s="202"/>
      <c r="B310" s="207"/>
      <c r="C310" s="237">
        <v>32313</v>
      </c>
      <c r="D310" s="241" t="s">
        <v>189</v>
      </c>
      <c r="E310" s="210">
        <v>100</v>
      </c>
      <c r="F310" s="210">
        <v>0</v>
      </c>
      <c r="G310" s="89">
        <f>SUM(E310:F310)</f>
        <v>100</v>
      </c>
    </row>
    <row r="311" spans="1:7">
      <c r="A311" s="202"/>
      <c r="B311" s="207"/>
      <c r="C311" s="237">
        <v>32319</v>
      </c>
      <c r="D311" s="241" t="s">
        <v>190</v>
      </c>
      <c r="E311" s="210">
        <v>200</v>
      </c>
      <c r="F311" s="210">
        <v>700</v>
      </c>
      <c r="G311" s="89">
        <f>SUM(E311:F311)</f>
        <v>900</v>
      </c>
    </row>
    <row r="312" spans="1:7">
      <c r="A312" s="202"/>
      <c r="B312" s="203">
        <v>3232</v>
      </c>
      <c r="C312" s="203"/>
      <c r="D312" s="240" t="s">
        <v>99</v>
      </c>
      <c r="E312" s="206">
        <f>SUM(E313:E315)</f>
        <v>3500</v>
      </c>
      <c r="F312" s="206">
        <f>SUM(F313:F315)</f>
        <v>1500</v>
      </c>
      <c r="G312" s="206">
        <f>SUM(G313:G315)</f>
        <v>5000</v>
      </c>
    </row>
    <row r="313" spans="1:7">
      <c r="A313" s="202"/>
      <c r="B313" s="207"/>
      <c r="C313" s="237">
        <v>32321</v>
      </c>
      <c r="D313" s="241" t="s">
        <v>191</v>
      </c>
      <c r="E313" s="210">
        <v>500</v>
      </c>
      <c r="F313" s="210">
        <v>-100</v>
      </c>
      <c r="G313" s="89">
        <f>SUM(E313:F313)</f>
        <v>400</v>
      </c>
    </row>
    <row r="314" spans="1:7">
      <c r="A314" s="202"/>
      <c r="B314" s="207"/>
      <c r="C314" s="237">
        <v>32322</v>
      </c>
      <c r="D314" s="241" t="s">
        <v>192</v>
      </c>
      <c r="E314" s="210">
        <v>2000</v>
      </c>
      <c r="F314" s="210">
        <v>1400</v>
      </c>
      <c r="G314" s="89">
        <f>SUM(E314:F314)</f>
        <v>3400</v>
      </c>
    </row>
    <row r="315" spans="1:7">
      <c r="A315" s="202"/>
      <c r="B315" s="207"/>
      <c r="C315" s="237">
        <v>32329</v>
      </c>
      <c r="D315" s="241" t="s">
        <v>193</v>
      </c>
      <c r="E315" s="210">
        <v>1000</v>
      </c>
      <c r="F315" s="210">
        <v>200</v>
      </c>
      <c r="G315" s="89">
        <f>SUM(E315:F315)</f>
        <v>1200</v>
      </c>
    </row>
    <row r="316" spans="1:7">
      <c r="A316" s="202"/>
      <c r="B316" s="203">
        <v>3233</v>
      </c>
      <c r="C316" s="203"/>
      <c r="D316" s="240" t="s">
        <v>100</v>
      </c>
      <c r="E316" s="206">
        <f>SUM(E317)</f>
        <v>670</v>
      </c>
      <c r="F316" s="206">
        <f>SUM(F317)</f>
        <v>0</v>
      </c>
      <c r="G316" s="206">
        <f>SUM(G317)</f>
        <v>670</v>
      </c>
    </row>
    <row r="317" spans="1:7">
      <c r="A317" s="202"/>
      <c r="B317" s="207"/>
      <c r="C317" s="237">
        <v>32339</v>
      </c>
      <c r="D317" s="241" t="s">
        <v>194</v>
      </c>
      <c r="E317" s="210">
        <v>670</v>
      </c>
      <c r="F317" s="210">
        <v>0</v>
      </c>
      <c r="G317" s="89">
        <f>SUM(E317:F317)</f>
        <v>670</v>
      </c>
    </row>
    <row r="318" spans="1:7">
      <c r="A318" s="202"/>
      <c r="B318" s="203">
        <v>3234</v>
      </c>
      <c r="C318" s="203"/>
      <c r="D318" s="240" t="s">
        <v>101</v>
      </c>
      <c r="E318" s="206">
        <f>SUM(E319:E322)</f>
        <v>2000</v>
      </c>
      <c r="F318" s="206">
        <f>SUM(F319:F322)</f>
        <v>1574</v>
      </c>
      <c r="G318" s="206">
        <f>SUM(G319:G322)</f>
        <v>3574</v>
      </c>
    </row>
    <row r="319" spans="1:7">
      <c r="A319" s="202"/>
      <c r="B319" s="207"/>
      <c r="C319" s="237">
        <v>32341</v>
      </c>
      <c r="D319" s="241" t="s">
        <v>195</v>
      </c>
      <c r="E319" s="210">
        <v>900</v>
      </c>
      <c r="F319" s="210">
        <v>800</v>
      </c>
      <c r="G319" s="89">
        <f>SUM(E319:F319)</f>
        <v>1700</v>
      </c>
    </row>
    <row r="320" spans="1:7">
      <c r="A320" s="202"/>
      <c r="B320" s="207"/>
      <c r="C320" s="237">
        <v>32342</v>
      </c>
      <c r="D320" s="241" t="s">
        <v>196</v>
      </c>
      <c r="E320" s="210">
        <v>900</v>
      </c>
      <c r="F320" s="210">
        <v>600</v>
      </c>
      <c r="G320" s="89">
        <f>SUM(E320:F320)</f>
        <v>1500</v>
      </c>
    </row>
    <row r="321" spans="1:7">
      <c r="A321" s="202"/>
      <c r="B321" s="207"/>
      <c r="C321" s="237">
        <v>32343</v>
      </c>
      <c r="D321" s="241" t="s">
        <v>197</v>
      </c>
      <c r="E321" s="210">
        <v>150</v>
      </c>
      <c r="F321" s="210">
        <v>100</v>
      </c>
      <c r="G321" s="89">
        <f>SUM(E321:F321)</f>
        <v>250</v>
      </c>
    </row>
    <row r="322" spans="1:7">
      <c r="A322" s="202"/>
      <c r="B322" s="207"/>
      <c r="C322" s="237">
        <v>32344</v>
      </c>
      <c r="D322" s="241" t="s">
        <v>198</v>
      </c>
      <c r="E322" s="210">
        <v>50</v>
      </c>
      <c r="F322" s="210">
        <v>74</v>
      </c>
      <c r="G322" s="89">
        <f>SUM(E322:F322)</f>
        <v>124</v>
      </c>
    </row>
    <row r="323" spans="1:7">
      <c r="A323" s="202"/>
      <c r="B323" s="203">
        <v>3235</v>
      </c>
      <c r="C323" s="203"/>
      <c r="D323" s="240" t="s">
        <v>102</v>
      </c>
      <c r="E323" s="206">
        <f>SUM(E324)</f>
        <v>50</v>
      </c>
      <c r="F323" s="206">
        <f>SUM(F324)</f>
        <v>-50</v>
      </c>
      <c r="G323" s="206">
        <f>SUM(G324)</f>
        <v>0</v>
      </c>
    </row>
    <row r="324" spans="1:7">
      <c r="A324" s="202"/>
      <c r="B324" s="207"/>
      <c r="C324" s="237">
        <v>32359</v>
      </c>
      <c r="D324" s="241" t="s">
        <v>199</v>
      </c>
      <c r="E324" s="210">
        <v>50</v>
      </c>
      <c r="F324" s="210">
        <v>-50</v>
      </c>
      <c r="G324" s="89">
        <f>SUM(E324:F324)</f>
        <v>0</v>
      </c>
    </row>
    <row r="325" spans="1:7">
      <c r="A325" s="202"/>
      <c r="B325" s="203">
        <v>3236</v>
      </c>
      <c r="C325" s="203"/>
      <c r="D325" s="240" t="s">
        <v>103</v>
      </c>
      <c r="E325" s="206">
        <f>SUM(E326:E327)</f>
        <v>2000</v>
      </c>
      <c r="F325" s="206">
        <f>SUM(F326:F327)</f>
        <v>-1000</v>
      </c>
      <c r="G325" s="206">
        <f>SUM(G326:G327)</f>
        <v>1000</v>
      </c>
    </row>
    <row r="326" spans="1:7">
      <c r="A326" s="202"/>
      <c r="B326" s="207"/>
      <c r="C326" s="237">
        <v>32361</v>
      </c>
      <c r="D326" s="241" t="s">
        <v>200</v>
      </c>
      <c r="E326" s="210">
        <v>1000</v>
      </c>
      <c r="F326" s="210">
        <v>-500</v>
      </c>
      <c r="G326" s="89">
        <f>SUM(E326:F326)</f>
        <v>500</v>
      </c>
    </row>
    <row r="327" spans="1:7">
      <c r="A327" s="202"/>
      <c r="B327" s="207"/>
      <c r="C327" s="237">
        <v>32369</v>
      </c>
      <c r="D327" s="241" t="s">
        <v>201</v>
      </c>
      <c r="E327" s="210">
        <v>1000</v>
      </c>
      <c r="F327" s="210">
        <v>-500</v>
      </c>
      <c r="G327" s="89">
        <f>SUM(E327:F327)</f>
        <v>500</v>
      </c>
    </row>
    <row r="328" spans="1:7">
      <c r="A328" s="202"/>
      <c r="B328" s="203">
        <v>3237</v>
      </c>
      <c r="C328" s="203"/>
      <c r="D328" s="240" t="s">
        <v>104</v>
      </c>
      <c r="E328" s="206">
        <f>SUM(E329:E332)</f>
        <v>7500</v>
      </c>
      <c r="F328" s="206">
        <f>SUM(F329:F332)</f>
        <v>600</v>
      </c>
      <c r="G328" s="206">
        <f>SUM(G329:G332)</f>
        <v>8100</v>
      </c>
    </row>
    <row r="329" spans="1:7">
      <c r="A329" s="202"/>
      <c r="B329" s="207"/>
      <c r="C329" s="237">
        <v>32372</v>
      </c>
      <c r="D329" s="241" t="s">
        <v>202</v>
      </c>
      <c r="E329" s="210">
        <v>200</v>
      </c>
      <c r="F329" s="210">
        <v>0</v>
      </c>
      <c r="G329" s="89">
        <f>SUM(E329:F329)</f>
        <v>200</v>
      </c>
    </row>
    <row r="330" spans="1:7">
      <c r="A330" s="202"/>
      <c r="B330" s="207"/>
      <c r="C330" s="237">
        <v>32373</v>
      </c>
      <c r="D330" s="241" t="s">
        <v>203</v>
      </c>
      <c r="E330" s="210">
        <v>100</v>
      </c>
      <c r="F330" s="210">
        <v>-50</v>
      </c>
      <c r="G330" s="89">
        <f>SUM(E330:F330)</f>
        <v>50</v>
      </c>
    </row>
    <row r="331" spans="1:7">
      <c r="A331" s="202"/>
      <c r="B331" s="207"/>
      <c r="C331" s="237">
        <v>32377</v>
      </c>
      <c r="D331" s="241" t="s">
        <v>204</v>
      </c>
      <c r="E331" s="210">
        <v>100</v>
      </c>
      <c r="F331" s="210">
        <v>-50</v>
      </c>
      <c r="G331" s="89">
        <f>SUM(E331:F331)</f>
        <v>50</v>
      </c>
    </row>
    <row r="332" spans="1:7">
      <c r="A332" s="202"/>
      <c r="B332" s="207"/>
      <c r="C332" s="237">
        <v>32379</v>
      </c>
      <c r="D332" s="241" t="s">
        <v>205</v>
      </c>
      <c r="E332" s="210">
        <v>7100</v>
      </c>
      <c r="F332" s="210">
        <v>700</v>
      </c>
      <c r="G332" s="89">
        <f>SUM(E332:F332)</f>
        <v>7800</v>
      </c>
    </row>
    <row r="333" spans="1:7">
      <c r="A333" s="202"/>
      <c r="B333" s="203">
        <v>3238</v>
      </c>
      <c r="C333" s="203"/>
      <c r="D333" s="240" t="s">
        <v>105</v>
      </c>
      <c r="E333" s="206">
        <f>SUM(E334)</f>
        <v>800</v>
      </c>
      <c r="F333" s="206">
        <f>SUM(F334)</f>
        <v>-300</v>
      </c>
      <c r="G333" s="206">
        <f>SUM(G334)</f>
        <v>500</v>
      </c>
    </row>
    <row r="334" spans="1:7">
      <c r="A334" s="202"/>
      <c r="B334" s="207"/>
      <c r="C334" s="237">
        <v>32389</v>
      </c>
      <c r="D334" s="241" t="s">
        <v>206</v>
      </c>
      <c r="E334" s="210">
        <v>800</v>
      </c>
      <c r="F334" s="210">
        <v>-300</v>
      </c>
      <c r="G334" s="89">
        <f>SUM(E334:F334)</f>
        <v>500</v>
      </c>
    </row>
    <row r="335" spans="1:7">
      <c r="A335" s="202"/>
      <c r="B335" s="203">
        <v>3239</v>
      </c>
      <c r="C335" s="203"/>
      <c r="D335" s="240" t="s">
        <v>106</v>
      </c>
      <c r="E335" s="206">
        <f>SUM(E336:E337)</f>
        <v>1500</v>
      </c>
      <c r="F335" s="206">
        <f>SUM(F336:F337)</f>
        <v>100</v>
      </c>
      <c r="G335" s="206">
        <f>SUM(G336:G337)</f>
        <v>1600</v>
      </c>
    </row>
    <row r="336" spans="1:7">
      <c r="A336" s="202"/>
      <c r="B336" s="207"/>
      <c r="C336" s="237">
        <v>32391</v>
      </c>
      <c r="D336" s="241" t="s">
        <v>207</v>
      </c>
      <c r="E336" s="210">
        <v>100</v>
      </c>
      <c r="F336" s="89">
        <v>0</v>
      </c>
      <c r="G336" s="89">
        <f>SUM(E336:F336)</f>
        <v>100</v>
      </c>
    </row>
    <row r="337" spans="1:7">
      <c r="A337" s="202"/>
      <c r="B337" s="207"/>
      <c r="C337" s="237">
        <v>32399</v>
      </c>
      <c r="D337" s="241" t="s">
        <v>208</v>
      </c>
      <c r="E337" s="210">
        <v>1400</v>
      </c>
      <c r="F337" s="89">
        <v>100</v>
      </c>
      <c r="G337" s="89">
        <f>SUM(E337:F337)</f>
        <v>1500</v>
      </c>
    </row>
    <row r="338" s="4" customFormat="1" spans="1:7">
      <c r="A338" s="199"/>
      <c r="B338" s="200">
        <v>324</v>
      </c>
      <c r="C338" s="200"/>
      <c r="D338" s="235" t="s">
        <v>107</v>
      </c>
      <c r="E338" s="156">
        <f t="shared" ref="E338:G338" si="73">SUM(E339)</f>
        <v>150</v>
      </c>
      <c r="F338" s="121">
        <f t="shared" si="73"/>
        <v>-150</v>
      </c>
      <c r="G338" s="121">
        <f t="shared" si="73"/>
        <v>0</v>
      </c>
    </row>
    <row r="339" spans="1:7">
      <c r="A339" s="202"/>
      <c r="B339" s="203">
        <v>3241</v>
      </c>
      <c r="C339" s="203"/>
      <c r="D339" s="240" t="s">
        <v>107</v>
      </c>
      <c r="E339" s="206">
        <f>SUM(E340)</f>
        <v>150</v>
      </c>
      <c r="F339" s="206">
        <f>SUM(F340)</f>
        <v>-150</v>
      </c>
      <c r="G339" s="206">
        <f>SUM(G340)</f>
        <v>0</v>
      </c>
    </row>
    <row r="340" spans="1:7">
      <c r="A340" s="202"/>
      <c r="B340" s="207"/>
      <c r="C340" s="237">
        <v>32412</v>
      </c>
      <c r="D340" s="241" t="s">
        <v>209</v>
      </c>
      <c r="E340" s="210">
        <v>150</v>
      </c>
      <c r="F340" s="89">
        <v>-150</v>
      </c>
      <c r="G340" s="89">
        <f>SUM(E340:F340)</f>
        <v>0</v>
      </c>
    </row>
    <row r="341" s="4" customFormat="1" spans="1:7">
      <c r="A341" s="199"/>
      <c r="B341" s="200">
        <v>329</v>
      </c>
      <c r="C341" s="200"/>
      <c r="D341" s="235" t="s">
        <v>108</v>
      </c>
      <c r="E341" s="156">
        <f>SUM(E342+E344+E347+E349+E351+E354)</f>
        <v>2750</v>
      </c>
      <c r="F341" s="156">
        <f>SUM(F342+F344+F347+F349+F351+F354)</f>
        <v>376</v>
      </c>
      <c r="G341" s="156">
        <f>SUM(G342+G344+G347+G349+G351+G354)</f>
        <v>3126</v>
      </c>
    </row>
    <row r="342" spans="1:7">
      <c r="A342" s="202"/>
      <c r="B342" s="203">
        <v>3291</v>
      </c>
      <c r="C342" s="203"/>
      <c r="D342" s="240" t="s">
        <v>109</v>
      </c>
      <c r="E342" s="206">
        <f>SUM(E343)</f>
        <v>1000</v>
      </c>
      <c r="F342" s="206">
        <f>SUM(F343)</f>
        <v>-200</v>
      </c>
      <c r="G342" s="206">
        <f>SUM(G343)</f>
        <v>800</v>
      </c>
    </row>
    <row r="343" spans="1:7">
      <c r="A343" s="202"/>
      <c r="B343" s="207"/>
      <c r="C343" s="237">
        <v>32911</v>
      </c>
      <c r="D343" s="241" t="s">
        <v>109</v>
      </c>
      <c r="E343" s="210">
        <v>1000</v>
      </c>
      <c r="F343" s="210">
        <v>-200</v>
      </c>
      <c r="G343" s="89">
        <f>SUM(E343:F343)</f>
        <v>800</v>
      </c>
    </row>
    <row r="344" spans="1:7">
      <c r="A344" s="202"/>
      <c r="B344" s="203">
        <v>3292</v>
      </c>
      <c r="C344" s="203"/>
      <c r="D344" s="240" t="s">
        <v>110</v>
      </c>
      <c r="E344" s="206">
        <f>SUM(E345:E346)</f>
        <v>1200</v>
      </c>
      <c r="F344" s="206">
        <f>SUM(F345:F346)</f>
        <v>476</v>
      </c>
      <c r="G344" s="206">
        <f>SUM(G345:G346)</f>
        <v>1676</v>
      </c>
    </row>
    <row r="345" spans="1:7">
      <c r="A345" s="202"/>
      <c r="B345" s="207"/>
      <c r="C345" s="237">
        <v>32922</v>
      </c>
      <c r="D345" s="241" t="s">
        <v>210</v>
      </c>
      <c r="E345" s="210">
        <v>1200</v>
      </c>
      <c r="F345" s="210">
        <v>150</v>
      </c>
      <c r="G345" s="89">
        <f>SUM(E345:F345)</f>
        <v>1350</v>
      </c>
    </row>
    <row r="346" spans="1:7">
      <c r="A346" s="202"/>
      <c r="B346" s="207"/>
      <c r="C346" s="237">
        <v>32923</v>
      </c>
      <c r="D346" s="241" t="s">
        <v>211</v>
      </c>
      <c r="E346" s="210">
        <v>0</v>
      </c>
      <c r="F346" s="210">
        <v>326</v>
      </c>
      <c r="G346" s="89">
        <f>SUM(E346:F346)</f>
        <v>326</v>
      </c>
    </row>
    <row r="347" spans="1:7">
      <c r="A347" s="202"/>
      <c r="B347" s="203">
        <v>3293</v>
      </c>
      <c r="C347" s="203"/>
      <c r="D347" s="240" t="s">
        <v>111</v>
      </c>
      <c r="E347" s="206">
        <f>SUM(E348)</f>
        <v>240</v>
      </c>
      <c r="F347" s="206">
        <f>SUM(F348)</f>
        <v>20</v>
      </c>
      <c r="G347" s="206">
        <f>SUM(G348)</f>
        <v>260</v>
      </c>
    </row>
    <row r="348" spans="1:7">
      <c r="A348" s="202"/>
      <c r="B348" s="207"/>
      <c r="C348" s="237">
        <v>32931</v>
      </c>
      <c r="D348" s="241" t="s">
        <v>111</v>
      </c>
      <c r="E348" s="210">
        <v>240</v>
      </c>
      <c r="F348" s="210">
        <v>20</v>
      </c>
      <c r="G348" s="89">
        <f>SUM(E348:F348)</f>
        <v>260</v>
      </c>
    </row>
    <row r="349" spans="1:7">
      <c r="A349" s="202"/>
      <c r="B349" s="203">
        <v>3294</v>
      </c>
      <c r="C349" s="203"/>
      <c r="D349" s="240" t="s">
        <v>112</v>
      </c>
      <c r="E349" s="206">
        <f>SUM(E350)</f>
        <v>0</v>
      </c>
      <c r="F349" s="206">
        <f>SUM(F350)</f>
        <v>0</v>
      </c>
      <c r="G349" s="206">
        <f>SUM(G350)</f>
        <v>0</v>
      </c>
    </row>
    <row r="350" spans="1:7">
      <c r="A350" s="202"/>
      <c r="B350" s="207"/>
      <c r="C350" s="237">
        <v>32941</v>
      </c>
      <c r="D350" s="241" t="s">
        <v>212</v>
      </c>
      <c r="E350" s="210">
        <v>0</v>
      </c>
      <c r="F350" s="210">
        <v>0</v>
      </c>
      <c r="G350" s="89">
        <f>SUM(E350:F350)</f>
        <v>0</v>
      </c>
    </row>
    <row r="351" spans="1:7">
      <c r="A351" s="202"/>
      <c r="B351" s="203">
        <v>3295</v>
      </c>
      <c r="C351" s="203"/>
      <c r="D351" s="240" t="s">
        <v>113</v>
      </c>
      <c r="E351" s="206">
        <f>SUM(E352:E353)</f>
        <v>10</v>
      </c>
      <c r="F351" s="206">
        <f>SUM(F352:F353)</f>
        <v>0</v>
      </c>
      <c r="G351" s="206">
        <f>SUM(G352:G353)</f>
        <v>10</v>
      </c>
    </row>
    <row r="352" spans="1:7">
      <c r="A352" s="202"/>
      <c r="B352" s="207"/>
      <c r="C352" s="237">
        <v>32951</v>
      </c>
      <c r="D352" s="241" t="s">
        <v>213</v>
      </c>
      <c r="E352" s="210">
        <v>10</v>
      </c>
      <c r="F352" s="89">
        <v>0</v>
      </c>
      <c r="G352" s="89">
        <f>SUM(E352:F352)</f>
        <v>10</v>
      </c>
    </row>
    <row r="353" spans="1:7">
      <c r="A353" s="202"/>
      <c r="B353" s="207"/>
      <c r="C353" s="237">
        <v>32959</v>
      </c>
      <c r="D353" s="241" t="s">
        <v>214</v>
      </c>
      <c r="E353" s="210">
        <v>0</v>
      </c>
      <c r="F353" s="89">
        <v>0</v>
      </c>
      <c r="G353" s="89">
        <f>SUM(E353:F353)</f>
        <v>0</v>
      </c>
    </row>
    <row r="354" spans="1:7">
      <c r="A354" s="202"/>
      <c r="B354" s="203">
        <v>3299</v>
      </c>
      <c r="C354" s="203"/>
      <c r="D354" s="240" t="s">
        <v>108</v>
      </c>
      <c r="E354" s="206">
        <f>SUM(E355:E356)</f>
        <v>300</v>
      </c>
      <c r="F354" s="206">
        <f>SUM(F355:F356)</f>
        <v>80</v>
      </c>
      <c r="G354" s="206">
        <f>SUM(G355:G356)</f>
        <v>380</v>
      </c>
    </row>
    <row r="355" spans="1:7">
      <c r="A355" s="202"/>
      <c r="B355" s="207"/>
      <c r="C355" s="237">
        <v>32991</v>
      </c>
      <c r="D355" s="241" t="s">
        <v>215</v>
      </c>
      <c r="E355" s="210">
        <v>300</v>
      </c>
      <c r="F355" s="89">
        <v>0</v>
      </c>
      <c r="G355" s="89">
        <f>SUM(E355:F355)</f>
        <v>300</v>
      </c>
    </row>
    <row r="356" spans="1:7">
      <c r="A356" s="202"/>
      <c r="B356" s="207"/>
      <c r="C356" s="237">
        <v>32999</v>
      </c>
      <c r="D356" s="241" t="s">
        <v>108</v>
      </c>
      <c r="E356" s="210">
        <v>0</v>
      </c>
      <c r="F356" s="89">
        <v>80</v>
      </c>
      <c r="G356" s="89">
        <f>SUM(E356:F356)</f>
        <v>80</v>
      </c>
    </row>
    <row r="357" s="9" customFormat="1" spans="1:7">
      <c r="A357" s="193">
        <v>34</v>
      </c>
      <c r="B357" s="224"/>
      <c r="C357" s="224"/>
      <c r="D357" s="196" t="s">
        <v>114</v>
      </c>
      <c r="E357" s="197">
        <f t="shared" ref="E357:G358" si="74">SUM(E358)</f>
        <v>1400</v>
      </c>
      <c r="F357" s="198">
        <f t="shared" si="74"/>
        <v>-470</v>
      </c>
      <c r="G357" s="198">
        <f t="shared" si="74"/>
        <v>930</v>
      </c>
    </row>
    <row r="358" s="4" customFormat="1" spans="1:7">
      <c r="A358" s="199"/>
      <c r="B358" s="200">
        <v>343</v>
      </c>
      <c r="C358" s="200"/>
      <c r="D358" s="235" t="s">
        <v>165</v>
      </c>
      <c r="E358" s="156">
        <f t="shared" si="74"/>
        <v>1400</v>
      </c>
      <c r="F358" s="121">
        <f t="shared" si="74"/>
        <v>-470</v>
      </c>
      <c r="G358" s="121">
        <f t="shared" si="74"/>
        <v>930</v>
      </c>
    </row>
    <row r="359" spans="1:7">
      <c r="A359" s="202"/>
      <c r="B359" s="203">
        <v>3431</v>
      </c>
      <c r="C359" s="203"/>
      <c r="D359" s="205" t="s">
        <v>115</v>
      </c>
      <c r="E359" s="206">
        <f>SUM(E360:E361)</f>
        <v>1400</v>
      </c>
      <c r="F359" s="206">
        <f>SUM(F360:F361)</f>
        <v>-470</v>
      </c>
      <c r="G359" s="206">
        <f>SUM(G360:G361)</f>
        <v>930</v>
      </c>
    </row>
    <row r="360" spans="1:7">
      <c r="A360" s="202"/>
      <c r="B360" s="207"/>
      <c r="C360" s="237">
        <v>34311</v>
      </c>
      <c r="D360" s="209" t="s">
        <v>216</v>
      </c>
      <c r="E360" s="210">
        <v>150</v>
      </c>
      <c r="F360" s="89">
        <v>-20</v>
      </c>
      <c r="G360" s="89">
        <f>SUM(E360:F360)</f>
        <v>130</v>
      </c>
    </row>
    <row r="361" ht="15.75" spans="1:7">
      <c r="A361" s="242"/>
      <c r="B361" s="243"/>
      <c r="C361" s="244">
        <v>34312</v>
      </c>
      <c r="D361" s="245" t="s">
        <v>217</v>
      </c>
      <c r="E361" s="246">
        <v>1250</v>
      </c>
      <c r="F361" s="247">
        <v>-450</v>
      </c>
      <c r="G361" s="248">
        <f>SUM(E361:F361)</f>
        <v>800</v>
      </c>
    </row>
    <row r="362" s="8" customFormat="1" spans="1:7">
      <c r="A362" s="186" t="s">
        <v>218</v>
      </c>
      <c r="B362" s="187"/>
      <c r="C362" s="188"/>
      <c r="D362" s="341" t="s">
        <v>73</v>
      </c>
      <c r="E362" s="232">
        <f t="shared" ref="E362:G363" si="75">SUM(E363)</f>
        <v>77000</v>
      </c>
      <c r="F362" s="233">
        <f t="shared" si="75"/>
        <v>25000</v>
      </c>
      <c r="G362" s="233">
        <f t="shared" si="75"/>
        <v>102000</v>
      </c>
    </row>
    <row r="363" spans="1:7">
      <c r="A363" s="177">
        <v>3</v>
      </c>
      <c r="B363" s="178"/>
      <c r="C363" s="179"/>
      <c r="D363" s="192" t="s">
        <v>77</v>
      </c>
      <c r="E363" s="155">
        <f t="shared" si="75"/>
        <v>77000</v>
      </c>
      <c r="F363" s="168">
        <f t="shared" si="75"/>
        <v>25000</v>
      </c>
      <c r="G363" s="168">
        <f t="shared" si="75"/>
        <v>102000</v>
      </c>
    </row>
    <row r="364" s="7" customFormat="1" spans="1:7">
      <c r="A364" s="193">
        <v>31</v>
      </c>
      <c r="B364" s="194"/>
      <c r="C364" s="195"/>
      <c r="D364" s="196" t="s">
        <v>78</v>
      </c>
      <c r="E364" s="197">
        <f>SUM(E365+E368+E370)</f>
        <v>77000</v>
      </c>
      <c r="F364" s="198">
        <f>SUM(F365+F368+F370)</f>
        <v>25000</v>
      </c>
      <c r="G364" s="198">
        <f>SUM(G365+G368+G370)</f>
        <v>102000</v>
      </c>
    </row>
    <row r="365" s="4" customFormat="1" spans="1:7">
      <c r="A365" s="199"/>
      <c r="B365" s="200">
        <v>311</v>
      </c>
      <c r="C365" s="130"/>
      <c r="D365" s="201" t="s">
        <v>154</v>
      </c>
      <c r="E365" s="156">
        <f t="shared" ref="E365:G365" si="76">SUM(E366)</f>
        <v>67000</v>
      </c>
      <c r="F365" s="121">
        <f t="shared" si="76"/>
        <v>25000</v>
      </c>
      <c r="G365" s="121">
        <f t="shared" si="76"/>
        <v>92000</v>
      </c>
    </row>
    <row r="366" spans="1:7">
      <c r="A366" s="202"/>
      <c r="B366" s="203">
        <v>3111</v>
      </c>
      <c r="C366" s="204"/>
      <c r="D366" s="205" t="s">
        <v>79</v>
      </c>
      <c r="E366" s="206">
        <f>SUM(E367)</f>
        <v>67000</v>
      </c>
      <c r="F366" s="206">
        <f>SUM(F367)</f>
        <v>25000</v>
      </c>
      <c r="G366" s="206">
        <f>SUM(G367)</f>
        <v>92000</v>
      </c>
    </row>
    <row r="367" spans="1:7">
      <c r="A367" s="211"/>
      <c r="B367" s="212"/>
      <c r="C367" s="213">
        <v>31111</v>
      </c>
      <c r="D367" s="249" t="s">
        <v>156</v>
      </c>
      <c r="E367" s="214">
        <v>67000</v>
      </c>
      <c r="F367" s="215">
        <v>25000</v>
      </c>
      <c r="G367" s="89">
        <f>SUM(E367:F367)</f>
        <v>92000</v>
      </c>
    </row>
    <row r="368" s="4" customFormat="1" spans="1:7">
      <c r="A368" s="250"/>
      <c r="B368" s="251">
        <v>312</v>
      </c>
      <c r="C368" s="252"/>
      <c r="D368" s="253" t="s">
        <v>157</v>
      </c>
      <c r="E368" s="254">
        <f t="shared" ref="E368:G368" si="77">SUM(E369)</f>
        <v>0</v>
      </c>
      <c r="F368" s="99">
        <f t="shared" si="77"/>
        <v>0</v>
      </c>
      <c r="G368" s="99">
        <f t="shared" si="77"/>
        <v>0</v>
      </c>
    </row>
    <row r="369" spans="1:7">
      <c r="A369" s="202"/>
      <c r="B369" s="203">
        <v>3121</v>
      </c>
      <c r="C369" s="204"/>
      <c r="D369" s="205" t="s">
        <v>80</v>
      </c>
      <c r="E369" s="206">
        <v>0</v>
      </c>
      <c r="F369" s="206">
        <v>0</v>
      </c>
      <c r="G369" s="206">
        <v>0</v>
      </c>
    </row>
    <row r="370" s="4" customFormat="1" spans="1:7">
      <c r="A370" s="199"/>
      <c r="B370" s="200">
        <v>313</v>
      </c>
      <c r="C370" s="130"/>
      <c r="D370" s="201" t="s">
        <v>163</v>
      </c>
      <c r="E370" s="156">
        <f t="shared" ref="E370:G370" si="78">SUM(E371)</f>
        <v>10000</v>
      </c>
      <c r="F370" s="121">
        <f t="shared" si="78"/>
        <v>0</v>
      </c>
      <c r="G370" s="121">
        <f t="shared" si="78"/>
        <v>10000</v>
      </c>
    </row>
    <row r="371" ht="15.75" spans="1:7">
      <c r="A371" s="226"/>
      <c r="B371" s="227">
        <v>3132</v>
      </c>
      <c r="C371" s="228">
        <v>31321</v>
      </c>
      <c r="D371" s="255" t="s">
        <v>81</v>
      </c>
      <c r="E371" s="248">
        <v>10000</v>
      </c>
      <c r="F371" s="248">
        <v>0</v>
      </c>
      <c r="G371" s="248">
        <f>SUM(E371:F371)</f>
        <v>10000</v>
      </c>
    </row>
    <row r="372" s="8" customFormat="1" spans="1:7">
      <c r="A372" s="186" t="s">
        <v>219</v>
      </c>
      <c r="B372" s="187"/>
      <c r="C372" s="188"/>
      <c r="D372" s="357" t="s">
        <v>83</v>
      </c>
      <c r="E372" s="232">
        <f t="shared" ref="E372:G372" si="79">SUM(E373)</f>
        <v>1000</v>
      </c>
      <c r="F372" s="233">
        <f t="shared" si="79"/>
        <v>0</v>
      </c>
      <c r="G372" s="233">
        <f t="shared" si="79"/>
        <v>1000</v>
      </c>
    </row>
    <row r="373" spans="1:7">
      <c r="A373" s="177">
        <v>3</v>
      </c>
      <c r="B373" s="178"/>
      <c r="C373" s="179"/>
      <c r="D373" s="192" t="s">
        <v>77</v>
      </c>
      <c r="E373" s="155">
        <f>SUM(E374+E377)</f>
        <v>1000</v>
      </c>
      <c r="F373" s="168">
        <f>SUM(F374+F377)</f>
        <v>0</v>
      </c>
      <c r="G373" s="168">
        <f>SUM(G374+G377)</f>
        <v>1000</v>
      </c>
    </row>
    <row r="374" spans="1:7">
      <c r="A374" s="177">
        <v>31</v>
      </c>
      <c r="B374" s="194"/>
      <c r="C374" s="195"/>
      <c r="D374" s="196" t="s">
        <v>78</v>
      </c>
      <c r="E374" s="197">
        <f t="shared" ref="E374:G375" si="80">SUM(E375)</f>
        <v>0</v>
      </c>
      <c r="F374" s="198">
        <f t="shared" si="80"/>
        <v>0</v>
      </c>
      <c r="G374" s="198">
        <f t="shared" si="80"/>
        <v>0</v>
      </c>
    </row>
    <row r="375" spans="1:7">
      <c r="A375" s="177"/>
      <c r="B375" s="200">
        <v>313</v>
      </c>
      <c r="C375" s="130"/>
      <c r="D375" s="201" t="s">
        <v>163</v>
      </c>
      <c r="E375" s="156">
        <f t="shared" si="80"/>
        <v>0</v>
      </c>
      <c r="F375" s="121">
        <f t="shared" si="80"/>
        <v>0</v>
      </c>
      <c r="G375" s="121">
        <f t="shared" si="80"/>
        <v>0</v>
      </c>
    </row>
    <row r="376" spans="1:7">
      <c r="A376" s="177"/>
      <c r="B376" s="203">
        <v>3132</v>
      </c>
      <c r="C376" s="204"/>
      <c r="D376" s="205" t="s">
        <v>81</v>
      </c>
      <c r="E376" s="206">
        <v>0</v>
      </c>
      <c r="F376" s="206">
        <v>0</v>
      </c>
      <c r="G376" s="206">
        <v>0</v>
      </c>
    </row>
    <row r="377" s="7" customFormat="1" spans="1:7">
      <c r="A377" s="193">
        <v>32</v>
      </c>
      <c r="B377" s="256"/>
      <c r="C377" s="257"/>
      <c r="D377" s="219" t="s">
        <v>84</v>
      </c>
      <c r="E377" s="220">
        <f>SUM(E378)</f>
        <v>1000</v>
      </c>
      <c r="F377" s="221">
        <f>SUM(F378)</f>
        <v>0</v>
      </c>
      <c r="G377" s="221">
        <f>SUM(G378)</f>
        <v>1000</v>
      </c>
    </row>
    <row r="378" s="4" customFormat="1" spans="1:7">
      <c r="A378" s="199"/>
      <c r="B378" s="200">
        <v>322</v>
      </c>
      <c r="C378" s="130"/>
      <c r="D378" s="235" t="s">
        <v>90</v>
      </c>
      <c r="E378" s="156">
        <f t="shared" ref="E378:G378" si="81">SUM(E380)</f>
        <v>1000</v>
      </c>
      <c r="F378" s="121">
        <f t="shared" si="81"/>
        <v>0</v>
      </c>
      <c r="G378" s="121">
        <f t="shared" si="81"/>
        <v>1000</v>
      </c>
    </row>
    <row r="379" s="4" customFormat="1" spans="1:7">
      <c r="A379" s="258"/>
      <c r="B379" s="259">
        <v>3225</v>
      </c>
      <c r="C379" s="204"/>
      <c r="D379" s="240" t="s">
        <v>95</v>
      </c>
      <c r="E379" s="206">
        <f>SUM(E380)</f>
        <v>1000</v>
      </c>
      <c r="F379" s="206">
        <f>SUM(F380)</f>
        <v>0</v>
      </c>
      <c r="G379" s="206">
        <f>SUM(G380)</f>
        <v>1000</v>
      </c>
    </row>
    <row r="380" ht="15.75" spans="1:7">
      <c r="A380" s="226"/>
      <c r="B380" s="227"/>
      <c r="C380" s="260">
        <v>32251</v>
      </c>
      <c r="D380" s="261" t="s">
        <v>187</v>
      </c>
      <c r="E380" s="248">
        <v>1000</v>
      </c>
      <c r="F380" s="248"/>
      <c r="G380" s="89">
        <f>SUM(E380:F380)</f>
        <v>1000</v>
      </c>
    </row>
    <row r="381" s="11" customFormat="1" ht="15.75" spans="1:7">
      <c r="A381" s="262"/>
      <c r="B381" s="262"/>
      <c r="C381" s="262"/>
      <c r="D381" s="263"/>
      <c r="E381" s="264"/>
      <c r="F381" s="264"/>
      <c r="G381" s="264"/>
    </row>
    <row r="382" s="11" customFormat="1" ht="15.75" spans="1:7">
      <c r="A382" s="265" t="s">
        <v>220</v>
      </c>
      <c r="B382" s="266"/>
      <c r="C382" s="267"/>
      <c r="D382" s="268" t="s">
        <v>221</v>
      </c>
      <c r="E382" s="269">
        <f>SUM(E383)</f>
        <v>4600</v>
      </c>
      <c r="F382" s="269">
        <f>SUM(F383)</f>
        <v>0</v>
      </c>
      <c r="G382" s="269">
        <f>SUM(G383)</f>
        <v>4600</v>
      </c>
    </row>
    <row r="383" s="11" customFormat="1" customHeight="1" spans="1:7">
      <c r="A383" s="186" t="s">
        <v>222</v>
      </c>
      <c r="B383" s="187"/>
      <c r="C383" s="188"/>
      <c r="D383" s="270" t="s">
        <v>82</v>
      </c>
      <c r="E383" s="271">
        <f t="shared" ref="E383:G383" si="82">SUM(E384)</f>
        <v>4600</v>
      </c>
      <c r="F383" s="271">
        <f t="shared" si="82"/>
        <v>0</v>
      </c>
      <c r="G383" s="271">
        <f t="shared" si="82"/>
        <v>4600</v>
      </c>
    </row>
    <row r="384" s="11" customFormat="1" spans="1:7">
      <c r="A384" s="177">
        <v>3</v>
      </c>
      <c r="B384" s="178"/>
      <c r="C384" s="179"/>
      <c r="D384" s="192" t="s">
        <v>77</v>
      </c>
      <c r="E384" s="155">
        <f>SUM(E385+E394)</f>
        <v>4600</v>
      </c>
      <c r="F384" s="155">
        <f>SUM(F385+F394)</f>
        <v>0</v>
      </c>
      <c r="G384" s="155">
        <f>SUM(G385+G394)</f>
        <v>4600</v>
      </c>
    </row>
    <row r="385" s="11" customFormat="1" spans="1:7">
      <c r="A385" s="193">
        <v>31</v>
      </c>
      <c r="B385" s="194"/>
      <c r="C385" s="195"/>
      <c r="D385" s="196" t="s">
        <v>78</v>
      </c>
      <c r="E385" s="197">
        <f t="shared" ref="E385:G385" si="83">SUM(E386+E389+E392)</f>
        <v>4150</v>
      </c>
      <c r="F385" s="197">
        <f t="shared" si="83"/>
        <v>0</v>
      </c>
      <c r="G385" s="197">
        <f t="shared" si="83"/>
        <v>4150</v>
      </c>
    </row>
    <row r="386" s="11" customFormat="1" spans="1:7">
      <c r="A386" s="199"/>
      <c r="B386" s="200">
        <v>311</v>
      </c>
      <c r="C386" s="130"/>
      <c r="D386" s="201" t="s">
        <v>154</v>
      </c>
      <c r="E386" s="156">
        <f t="shared" ref="E386:G386" si="84">SUM(E387)</f>
        <v>3300</v>
      </c>
      <c r="F386" s="156">
        <f t="shared" si="84"/>
        <v>0</v>
      </c>
      <c r="G386" s="156">
        <f t="shared" si="84"/>
        <v>3300</v>
      </c>
    </row>
    <row r="387" s="11" customFormat="1" spans="1:7">
      <c r="A387" s="202"/>
      <c r="B387" s="203">
        <v>3111</v>
      </c>
      <c r="C387" s="204"/>
      <c r="D387" s="205" t="s">
        <v>79</v>
      </c>
      <c r="E387" s="206">
        <f>SUM(E388)</f>
        <v>3300</v>
      </c>
      <c r="F387" s="206">
        <f>SUM(F388)</f>
        <v>0</v>
      </c>
      <c r="G387" s="206">
        <f>SUM(G388)</f>
        <v>3300</v>
      </c>
    </row>
    <row r="388" s="11" customFormat="1" spans="1:7">
      <c r="A388" s="202"/>
      <c r="B388" s="207"/>
      <c r="C388" s="208">
        <v>31111</v>
      </c>
      <c r="D388" s="209" t="s">
        <v>79</v>
      </c>
      <c r="E388" s="210">
        <v>3300</v>
      </c>
      <c r="F388" s="210"/>
      <c r="G388" s="89">
        <f>SUM(E388:F388)</f>
        <v>3300</v>
      </c>
    </row>
    <row r="389" s="11" customFormat="1" spans="1:7">
      <c r="A389" s="199"/>
      <c r="B389" s="200">
        <v>312</v>
      </c>
      <c r="C389" s="130"/>
      <c r="D389" s="201" t="s">
        <v>157</v>
      </c>
      <c r="E389" s="156">
        <f t="shared" ref="E389:G389" si="85">SUM(E390)</f>
        <v>300</v>
      </c>
      <c r="F389" s="156">
        <f t="shared" si="85"/>
        <v>0</v>
      </c>
      <c r="G389" s="156">
        <f t="shared" si="85"/>
        <v>300</v>
      </c>
    </row>
    <row r="390" s="11" customFormat="1" spans="1:7">
      <c r="A390" s="202"/>
      <c r="B390" s="203">
        <v>3121</v>
      </c>
      <c r="C390" s="204"/>
      <c r="D390" s="205" t="s">
        <v>80</v>
      </c>
      <c r="E390" s="206">
        <f>SUM(E391)</f>
        <v>300</v>
      </c>
      <c r="F390" s="206">
        <f>SUM(F391)</f>
        <v>0</v>
      </c>
      <c r="G390" s="206">
        <f>SUM(G391)</f>
        <v>300</v>
      </c>
    </row>
    <row r="391" s="11" customFormat="1" spans="1:7">
      <c r="A391" s="202"/>
      <c r="B391" s="207"/>
      <c r="C391" s="208">
        <v>31216</v>
      </c>
      <c r="D391" s="209" t="s">
        <v>161</v>
      </c>
      <c r="E391" s="210">
        <v>300</v>
      </c>
      <c r="F391" s="210"/>
      <c r="G391" s="89">
        <f>SUM(E391:F391)</f>
        <v>300</v>
      </c>
    </row>
    <row r="392" s="11" customFormat="1" spans="1:7">
      <c r="A392" s="199"/>
      <c r="B392" s="200">
        <v>313</v>
      </c>
      <c r="C392" s="130"/>
      <c r="D392" s="201" t="s">
        <v>163</v>
      </c>
      <c r="E392" s="156">
        <f t="shared" ref="E392:G392" si="86">SUM(E393)</f>
        <v>550</v>
      </c>
      <c r="F392" s="156">
        <f t="shared" si="86"/>
        <v>0</v>
      </c>
      <c r="G392" s="156">
        <f t="shared" si="86"/>
        <v>550</v>
      </c>
    </row>
    <row r="393" s="11" customFormat="1" spans="1:7">
      <c r="A393" s="202"/>
      <c r="B393" s="203">
        <v>3132</v>
      </c>
      <c r="C393" s="208">
        <v>31321</v>
      </c>
      <c r="D393" s="209" t="s">
        <v>81</v>
      </c>
      <c r="E393" s="210">
        <v>550</v>
      </c>
      <c r="F393" s="210"/>
      <c r="G393" s="89">
        <f>SUM(E393:F393)</f>
        <v>550</v>
      </c>
    </row>
    <row r="394" s="11" customFormat="1" spans="1:7">
      <c r="A394" s="193">
        <v>32</v>
      </c>
      <c r="B394" s="224"/>
      <c r="C394" s="225"/>
      <c r="D394" s="196" t="s">
        <v>84</v>
      </c>
      <c r="E394" s="197">
        <f>SUM(E395+E398)</f>
        <v>450</v>
      </c>
      <c r="F394" s="197">
        <f>SUM(F395+F398)</f>
        <v>0</v>
      </c>
      <c r="G394" s="197">
        <f>SUM(G395+G398)</f>
        <v>450</v>
      </c>
    </row>
    <row r="395" s="11" customFormat="1" spans="1:7">
      <c r="A395" s="199"/>
      <c r="B395" s="200">
        <v>321</v>
      </c>
      <c r="C395" s="130"/>
      <c r="D395" s="201" t="s">
        <v>85</v>
      </c>
      <c r="E395" s="156">
        <f t="shared" ref="E395:G396" si="87">SUM(E396)</f>
        <v>200</v>
      </c>
      <c r="F395" s="156">
        <f t="shared" si="87"/>
        <v>0</v>
      </c>
      <c r="G395" s="156">
        <f t="shared" si="87"/>
        <v>200</v>
      </c>
    </row>
    <row r="396" s="11" customFormat="1" spans="1:7">
      <c r="A396" s="202"/>
      <c r="B396" s="203">
        <v>3212</v>
      </c>
      <c r="C396" s="203"/>
      <c r="D396" s="240" t="s">
        <v>87</v>
      </c>
      <c r="E396" s="206">
        <f t="shared" si="87"/>
        <v>200</v>
      </c>
      <c r="F396" s="206">
        <f t="shared" si="87"/>
        <v>0</v>
      </c>
      <c r="G396" s="206">
        <f t="shared" si="87"/>
        <v>200</v>
      </c>
    </row>
    <row r="397" s="11" customFormat="1" spans="1:7">
      <c r="A397" s="202"/>
      <c r="B397" s="207"/>
      <c r="C397" s="237">
        <v>32121</v>
      </c>
      <c r="D397" s="241" t="s">
        <v>172</v>
      </c>
      <c r="E397" s="210">
        <v>200</v>
      </c>
      <c r="F397" s="210"/>
      <c r="G397" s="89">
        <f>SUM(E397:F397)</f>
        <v>200</v>
      </c>
    </row>
    <row r="398" s="11" customFormat="1" spans="1:7">
      <c r="A398" s="250"/>
      <c r="B398" s="251">
        <v>322</v>
      </c>
      <c r="C398" s="252"/>
      <c r="D398" s="272" t="s">
        <v>90</v>
      </c>
      <c r="E398" s="99">
        <f t="shared" ref="E398:G399" si="88">SUM(E399)</f>
        <v>250</v>
      </c>
      <c r="F398" s="99">
        <f t="shared" si="88"/>
        <v>0</v>
      </c>
      <c r="G398" s="99">
        <f t="shared" si="88"/>
        <v>250</v>
      </c>
    </row>
    <row r="399" s="11" customFormat="1" spans="1:7">
      <c r="A399" s="202"/>
      <c r="B399" s="203">
        <v>3221</v>
      </c>
      <c r="C399" s="204"/>
      <c r="D399" s="273" t="s">
        <v>91</v>
      </c>
      <c r="E399" s="206">
        <f t="shared" si="88"/>
        <v>250</v>
      </c>
      <c r="F399" s="206">
        <f t="shared" si="88"/>
        <v>0</v>
      </c>
      <c r="G399" s="206">
        <f t="shared" si="88"/>
        <v>250</v>
      </c>
    </row>
    <row r="400" s="11" customFormat="1" ht="15.75" spans="1:7">
      <c r="A400" s="226"/>
      <c r="B400" s="227"/>
      <c r="C400" s="237">
        <v>32219</v>
      </c>
      <c r="D400" s="241" t="s">
        <v>180</v>
      </c>
      <c r="E400" s="210">
        <v>250</v>
      </c>
      <c r="F400" s="210"/>
      <c r="G400" s="89">
        <f>SUM(E400:F400)</f>
        <v>250</v>
      </c>
    </row>
    <row r="401" s="11" customFormat="1" ht="15.75" spans="1:7">
      <c r="A401" s="274"/>
      <c r="B401" s="274"/>
      <c r="C401" s="274"/>
      <c r="D401" s="275"/>
      <c r="E401" s="276"/>
      <c r="F401" s="276"/>
      <c r="G401" s="276"/>
    </row>
    <row r="402" s="11" customFormat="1" ht="15.75" spans="1:7">
      <c r="A402" s="265" t="s">
        <v>151</v>
      </c>
      <c r="B402" s="266"/>
      <c r="C402" s="267"/>
      <c r="D402" s="277" t="s">
        <v>223</v>
      </c>
      <c r="E402" s="278">
        <f>SUM(E403)</f>
        <v>17100</v>
      </c>
      <c r="F402" s="278">
        <f>SUM(F403)</f>
        <v>0</v>
      </c>
      <c r="G402" s="278">
        <f>SUM(G403)</f>
        <v>17100</v>
      </c>
    </row>
    <row r="403" s="11" customFormat="1" customHeight="1" spans="1:7">
      <c r="A403" s="186" t="s">
        <v>222</v>
      </c>
      <c r="B403" s="187"/>
      <c r="C403" s="188"/>
      <c r="D403" s="270" t="s">
        <v>82</v>
      </c>
      <c r="E403" s="279">
        <f t="shared" ref="E403:G403" si="89">SUM(E404)</f>
        <v>17100</v>
      </c>
      <c r="F403" s="279">
        <f t="shared" si="89"/>
        <v>0</v>
      </c>
      <c r="G403" s="279">
        <f t="shared" si="89"/>
        <v>17100</v>
      </c>
    </row>
    <row r="404" s="11" customFormat="1" spans="1:7">
      <c r="A404" s="177">
        <v>3</v>
      </c>
      <c r="B404" s="178"/>
      <c r="C404" s="179"/>
      <c r="D404" s="192" t="s">
        <v>77</v>
      </c>
      <c r="E404" s="155">
        <f>SUM(E405+E414)</f>
        <v>17100</v>
      </c>
      <c r="F404" s="155">
        <f>SUM(F405+F414)</f>
        <v>0</v>
      </c>
      <c r="G404" s="155">
        <f>SUM(G405+G414)</f>
        <v>17100</v>
      </c>
    </row>
    <row r="405" s="11" customFormat="1" spans="1:7">
      <c r="A405" s="193">
        <v>31</v>
      </c>
      <c r="B405" s="194"/>
      <c r="C405" s="195"/>
      <c r="D405" s="196" t="s">
        <v>78</v>
      </c>
      <c r="E405" s="197">
        <f t="shared" ref="E405:G405" si="90">SUM(E406+E409+E412)</f>
        <v>16800</v>
      </c>
      <c r="F405" s="197">
        <f t="shared" si="90"/>
        <v>0</v>
      </c>
      <c r="G405" s="197">
        <f t="shared" si="90"/>
        <v>16800</v>
      </c>
    </row>
    <row r="406" s="11" customFormat="1" spans="1:7">
      <c r="A406" s="199"/>
      <c r="B406" s="200">
        <v>311</v>
      </c>
      <c r="C406" s="130"/>
      <c r="D406" s="201" t="s">
        <v>154</v>
      </c>
      <c r="E406" s="156">
        <f t="shared" ref="E406:G406" si="91">SUM(E407)</f>
        <v>14000</v>
      </c>
      <c r="F406" s="156">
        <f t="shared" si="91"/>
        <v>0</v>
      </c>
      <c r="G406" s="156">
        <f t="shared" si="91"/>
        <v>14000</v>
      </c>
    </row>
    <row r="407" s="11" customFormat="1" spans="1:7">
      <c r="A407" s="202"/>
      <c r="B407" s="203">
        <v>3111</v>
      </c>
      <c r="C407" s="204"/>
      <c r="D407" s="205" t="s">
        <v>79</v>
      </c>
      <c r="E407" s="206">
        <f>SUM(E408)</f>
        <v>14000</v>
      </c>
      <c r="F407" s="206">
        <f>SUM(F408)</f>
        <v>0</v>
      </c>
      <c r="G407" s="206">
        <f>SUM(G408)</f>
        <v>14000</v>
      </c>
    </row>
    <row r="408" s="11" customFormat="1" spans="1:7">
      <c r="A408" s="202"/>
      <c r="B408" s="207"/>
      <c r="C408" s="208">
        <v>31111</v>
      </c>
      <c r="D408" s="209" t="s">
        <v>79</v>
      </c>
      <c r="E408" s="210">
        <v>14000</v>
      </c>
      <c r="F408" s="210"/>
      <c r="G408" s="89">
        <f>SUM(E408:F408)</f>
        <v>14000</v>
      </c>
    </row>
    <row r="409" s="11" customFormat="1" spans="1:7">
      <c r="A409" s="199"/>
      <c r="B409" s="200">
        <v>312</v>
      </c>
      <c r="C409" s="130"/>
      <c r="D409" s="201" t="s">
        <v>157</v>
      </c>
      <c r="E409" s="156">
        <f t="shared" ref="E409:G409" si="92">SUM(E410)</f>
        <v>500</v>
      </c>
      <c r="F409" s="156">
        <f t="shared" si="92"/>
        <v>0</v>
      </c>
      <c r="G409" s="156">
        <f t="shared" si="92"/>
        <v>500</v>
      </c>
    </row>
    <row r="410" s="11" customFormat="1" spans="1:7">
      <c r="A410" s="202"/>
      <c r="B410" s="203">
        <v>3121</v>
      </c>
      <c r="C410" s="204"/>
      <c r="D410" s="205" t="s">
        <v>80</v>
      </c>
      <c r="E410" s="206">
        <f>SUM(E411)</f>
        <v>500</v>
      </c>
      <c r="F410" s="206">
        <f>SUM(F411)</f>
        <v>0</v>
      </c>
      <c r="G410" s="206">
        <f>SUM(G411)</f>
        <v>500</v>
      </c>
    </row>
    <row r="411" s="11" customFormat="1" spans="1:7">
      <c r="A411" s="202"/>
      <c r="B411" s="207"/>
      <c r="C411" s="208">
        <v>31216</v>
      </c>
      <c r="D411" s="209" t="s">
        <v>161</v>
      </c>
      <c r="E411" s="210">
        <v>500</v>
      </c>
      <c r="F411" s="210"/>
      <c r="G411" s="89">
        <f>SUM(E411:F411)</f>
        <v>500</v>
      </c>
    </row>
    <row r="412" s="11" customFormat="1" spans="1:7">
      <c r="A412" s="199"/>
      <c r="B412" s="200">
        <v>313</v>
      </c>
      <c r="C412" s="130"/>
      <c r="D412" s="201" t="s">
        <v>163</v>
      </c>
      <c r="E412" s="156">
        <f t="shared" ref="E412:G412" si="93">SUM(E413)</f>
        <v>2300</v>
      </c>
      <c r="F412" s="156">
        <f t="shared" si="93"/>
        <v>0</v>
      </c>
      <c r="G412" s="156">
        <f t="shared" si="93"/>
        <v>2300</v>
      </c>
    </row>
    <row r="413" s="11" customFormat="1" spans="1:7">
      <c r="A413" s="202"/>
      <c r="B413" s="203">
        <v>3132</v>
      </c>
      <c r="C413" s="208">
        <v>31321</v>
      </c>
      <c r="D413" s="209" t="s">
        <v>81</v>
      </c>
      <c r="E413" s="210">
        <v>2300</v>
      </c>
      <c r="F413" s="210"/>
      <c r="G413" s="89">
        <f>SUM(E413:F413)</f>
        <v>2300</v>
      </c>
    </row>
    <row r="414" s="11" customFormat="1" spans="1:7">
      <c r="A414" s="193">
        <v>32</v>
      </c>
      <c r="B414" s="224"/>
      <c r="C414" s="225"/>
      <c r="D414" s="196" t="s">
        <v>84</v>
      </c>
      <c r="E414" s="197">
        <f t="shared" ref="E414:G416" si="94">SUM(E415)</f>
        <v>300</v>
      </c>
      <c r="F414" s="197">
        <f t="shared" si="94"/>
        <v>0</v>
      </c>
      <c r="G414" s="197">
        <f t="shared" si="94"/>
        <v>300</v>
      </c>
    </row>
    <row r="415" s="11" customFormat="1" spans="1:7">
      <c r="A415" s="199"/>
      <c r="B415" s="200">
        <v>321</v>
      </c>
      <c r="C415" s="130"/>
      <c r="D415" s="201" t="s">
        <v>85</v>
      </c>
      <c r="E415" s="156">
        <f t="shared" si="94"/>
        <v>300</v>
      </c>
      <c r="F415" s="156">
        <f t="shared" si="94"/>
        <v>0</v>
      </c>
      <c r="G415" s="156">
        <f t="shared" si="94"/>
        <v>300</v>
      </c>
    </row>
    <row r="416" s="11" customFormat="1" spans="1:7">
      <c r="A416" s="202"/>
      <c r="B416" s="203">
        <v>3212</v>
      </c>
      <c r="C416" s="204"/>
      <c r="D416" s="205" t="s">
        <v>87</v>
      </c>
      <c r="E416" s="206">
        <f t="shared" si="94"/>
        <v>300</v>
      </c>
      <c r="F416" s="206">
        <f t="shared" si="94"/>
        <v>0</v>
      </c>
      <c r="G416" s="206">
        <f t="shared" si="94"/>
        <v>300</v>
      </c>
    </row>
    <row r="417" s="11" customFormat="1" ht="15.75" spans="1:7">
      <c r="A417" s="226"/>
      <c r="B417" s="227"/>
      <c r="C417" s="260">
        <v>3212</v>
      </c>
      <c r="D417" s="241" t="s">
        <v>172</v>
      </c>
      <c r="E417" s="248">
        <v>300</v>
      </c>
      <c r="F417" s="248"/>
      <c r="G417" s="89">
        <f>SUM(E417:F417)</f>
        <v>300</v>
      </c>
    </row>
    <row r="418" s="11" customFormat="1" ht="15.75" spans="1:7">
      <c r="A418" s="262"/>
      <c r="B418" s="262"/>
      <c r="C418" s="262"/>
      <c r="D418" s="280"/>
      <c r="E418" s="264"/>
      <c r="F418" s="264"/>
      <c r="G418" s="264"/>
    </row>
    <row r="419" s="11" customFormat="1" ht="15.75" spans="1:8">
      <c r="A419" s="281" t="s">
        <v>224</v>
      </c>
      <c r="B419" s="281"/>
      <c r="C419" s="281"/>
      <c r="D419" s="282" t="s">
        <v>225</v>
      </c>
      <c r="E419" s="283">
        <f>SUM(E421+E439+E457+E475)</f>
        <v>4500</v>
      </c>
      <c r="F419" s="283">
        <f>SUM(F421+F439+F457+F475)</f>
        <v>-2400</v>
      </c>
      <c r="G419" s="283">
        <f>SUM(G421+G439+G457+G475)</f>
        <v>2100</v>
      </c>
      <c r="H419" s="284"/>
    </row>
    <row r="420" s="8" customFormat="1" customHeight="1" spans="1:7">
      <c r="A420" s="186" t="s">
        <v>222</v>
      </c>
      <c r="B420" s="187"/>
      <c r="C420" s="188"/>
      <c r="D420" s="270" t="s">
        <v>82</v>
      </c>
      <c r="E420" s="190">
        <f t="shared" ref="E420:G420" si="95">SUM(E421)</f>
        <v>2500</v>
      </c>
      <c r="F420" s="191">
        <f t="shared" si="95"/>
        <v>-400</v>
      </c>
      <c r="G420" s="191">
        <f t="shared" si="95"/>
        <v>2100</v>
      </c>
    </row>
    <row r="421" s="4" customFormat="1" spans="1:7">
      <c r="A421" s="177">
        <v>4</v>
      </c>
      <c r="B421" s="178"/>
      <c r="C421" s="179"/>
      <c r="D421" s="192" t="s">
        <v>116</v>
      </c>
      <c r="E421" s="155">
        <f t="shared" ref="E421:G422" si="96">SUM(E422)</f>
        <v>2500</v>
      </c>
      <c r="F421" s="155">
        <f t="shared" si="96"/>
        <v>-400</v>
      </c>
      <c r="G421" s="155">
        <f t="shared" si="96"/>
        <v>2100</v>
      </c>
    </row>
    <row r="422" s="9" customFormat="1" spans="1:7">
      <c r="A422" s="193">
        <v>42</v>
      </c>
      <c r="B422" s="194"/>
      <c r="C422" s="195"/>
      <c r="D422" s="196" t="s">
        <v>117</v>
      </c>
      <c r="E422" s="197">
        <f t="shared" si="96"/>
        <v>2500</v>
      </c>
      <c r="F422" s="197">
        <f t="shared" si="96"/>
        <v>-400</v>
      </c>
      <c r="G422" s="197">
        <f t="shared" si="96"/>
        <v>2100</v>
      </c>
    </row>
    <row r="423" s="12" customFormat="1" customHeight="1" spans="1:7">
      <c r="A423" s="285"/>
      <c r="B423" s="286">
        <v>422</v>
      </c>
      <c r="C423" s="287"/>
      <c r="D423" s="285" t="s">
        <v>118</v>
      </c>
      <c r="E423" s="288">
        <f>SUM(E424+E427+E430+E433+E436)</f>
        <v>2500</v>
      </c>
      <c r="F423" s="288">
        <f>SUM(F424+F427+F430+F433+F436)</f>
        <v>-400</v>
      </c>
      <c r="G423" s="288">
        <f>SUM(G424+G427+G430+G433+G436)</f>
        <v>2100</v>
      </c>
    </row>
    <row r="424" s="13" customFormat="1" customHeight="1" spans="1:7">
      <c r="A424" s="289"/>
      <c r="B424" s="290">
        <v>4221</v>
      </c>
      <c r="C424" s="291"/>
      <c r="D424" s="292" t="s">
        <v>119</v>
      </c>
      <c r="E424" s="293">
        <f>SUM(E425:E426)</f>
        <v>2500</v>
      </c>
      <c r="F424" s="293">
        <f>SUM(F425:F426)</f>
        <v>-400</v>
      </c>
      <c r="G424" s="293">
        <f>SUM(G425:G426)</f>
        <v>2100</v>
      </c>
    </row>
    <row r="425" s="13" customFormat="1" customHeight="1" spans="1:7">
      <c r="A425" s="289"/>
      <c r="B425" s="294"/>
      <c r="C425" s="295">
        <v>42211</v>
      </c>
      <c r="D425" s="296" t="s">
        <v>226</v>
      </c>
      <c r="E425" s="297">
        <v>0</v>
      </c>
      <c r="F425" s="297"/>
      <c r="G425" s="89">
        <f>SUM(E425:F425)</f>
        <v>0</v>
      </c>
    </row>
    <row r="426" s="13" customFormat="1" customHeight="1" spans="1:7">
      <c r="A426" s="289"/>
      <c r="B426" s="294"/>
      <c r="C426" s="298">
        <v>42212</v>
      </c>
      <c r="D426" s="296" t="s">
        <v>227</v>
      </c>
      <c r="E426" s="297">
        <v>2500</v>
      </c>
      <c r="F426" s="297">
        <v>-400</v>
      </c>
      <c r="G426" s="89">
        <f>SUM(E426:F426)</f>
        <v>2100</v>
      </c>
    </row>
    <row r="427" s="13" customFormat="1" customHeight="1" spans="1:7">
      <c r="A427" s="289"/>
      <c r="B427" s="290">
        <v>4222</v>
      </c>
      <c r="C427" s="291"/>
      <c r="D427" s="292" t="s">
        <v>120</v>
      </c>
      <c r="E427" s="293">
        <f>SUM(E428:E429)</f>
        <v>0</v>
      </c>
      <c r="F427" s="293">
        <f>SUM(F428:F429)</f>
        <v>0</v>
      </c>
      <c r="G427" s="293">
        <f>SUM(G428:G429)</f>
        <v>0</v>
      </c>
    </row>
    <row r="428" s="13" customFormat="1" customHeight="1" spans="1:7">
      <c r="A428" s="289"/>
      <c r="B428" s="294"/>
      <c r="C428" s="298">
        <v>42221</v>
      </c>
      <c r="D428" s="296" t="s">
        <v>228</v>
      </c>
      <c r="E428" s="297">
        <v>0</v>
      </c>
      <c r="F428" s="297"/>
      <c r="G428" s="89">
        <f>SUM(E428:F428)</f>
        <v>0</v>
      </c>
    </row>
    <row r="429" s="13" customFormat="1" customHeight="1" spans="1:7">
      <c r="A429" s="289"/>
      <c r="B429" s="294"/>
      <c r="C429" s="298">
        <v>42221</v>
      </c>
      <c r="D429" s="296" t="s">
        <v>229</v>
      </c>
      <c r="E429" s="297">
        <v>0</v>
      </c>
      <c r="F429" s="297"/>
      <c r="G429" s="89">
        <f>SUM(E429:F429)</f>
        <v>0</v>
      </c>
    </row>
    <row r="430" s="13" customFormat="1" customHeight="1" spans="1:7">
      <c r="A430" s="289"/>
      <c r="B430" s="290">
        <v>4223</v>
      </c>
      <c r="C430" s="299"/>
      <c r="D430" s="292" t="s">
        <v>230</v>
      </c>
      <c r="E430" s="293">
        <f>SUM(E431:E432)</f>
        <v>0</v>
      </c>
      <c r="F430" s="293">
        <f>SUM(F431:F432)</f>
        <v>0</v>
      </c>
      <c r="G430" s="293">
        <f>SUM(G431:G432)</f>
        <v>0</v>
      </c>
    </row>
    <row r="431" s="13" customFormat="1" customHeight="1" spans="1:7">
      <c r="A431" s="289"/>
      <c r="B431" s="294"/>
      <c r="C431" s="298">
        <v>42231</v>
      </c>
      <c r="D431" s="296" t="s">
        <v>231</v>
      </c>
      <c r="E431" s="297">
        <v>0</v>
      </c>
      <c r="F431" s="297"/>
      <c r="G431" s="89">
        <f>SUM(E431:F431)</f>
        <v>0</v>
      </c>
    </row>
    <row r="432" s="13" customFormat="1" customHeight="1" spans="1:7">
      <c r="A432" s="289"/>
      <c r="B432" s="294"/>
      <c r="C432" s="298">
        <v>42232</v>
      </c>
      <c r="D432" s="296" t="s">
        <v>232</v>
      </c>
      <c r="E432" s="297">
        <v>0</v>
      </c>
      <c r="F432" s="297"/>
      <c r="G432" s="89">
        <f>SUM(E432:F432)</f>
        <v>0</v>
      </c>
    </row>
    <row r="433" s="13" customFormat="1" customHeight="1" spans="1:7">
      <c r="A433" s="289"/>
      <c r="B433" s="290">
        <v>4226</v>
      </c>
      <c r="C433" s="299"/>
      <c r="D433" s="292" t="s">
        <v>122</v>
      </c>
      <c r="E433" s="293">
        <f>SUM(E434:E435)</f>
        <v>0</v>
      </c>
      <c r="F433" s="293">
        <f>SUM(F434:F435)</f>
        <v>0</v>
      </c>
      <c r="G433" s="293">
        <f>SUM(G434:G435)</f>
        <v>0</v>
      </c>
    </row>
    <row r="434" s="13" customFormat="1" customHeight="1" spans="1:7">
      <c r="A434" s="300"/>
      <c r="B434" s="301"/>
      <c r="C434" s="302">
        <v>42261</v>
      </c>
      <c r="D434" s="303" t="s">
        <v>233</v>
      </c>
      <c r="E434" s="304">
        <v>0</v>
      </c>
      <c r="F434" s="304"/>
      <c r="G434" s="89">
        <f>SUM(E434:F434)</f>
        <v>0</v>
      </c>
    </row>
    <row r="435" s="13" customFormat="1" customHeight="1" spans="1:7">
      <c r="A435" s="300"/>
      <c r="B435" s="301"/>
      <c r="C435" s="302">
        <v>42262</v>
      </c>
      <c r="D435" s="303" t="s">
        <v>234</v>
      </c>
      <c r="E435" s="304">
        <v>0</v>
      </c>
      <c r="F435" s="304"/>
      <c r="G435" s="89">
        <f>SUM(E435:F435)</f>
        <v>0</v>
      </c>
    </row>
    <row r="436" s="13" customFormat="1" customHeight="1" spans="1:7">
      <c r="A436" s="289"/>
      <c r="B436" s="290">
        <v>4227</v>
      </c>
      <c r="C436" s="299"/>
      <c r="D436" s="292" t="s">
        <v>123</v>
      </c>
      <c r="E436" s="293">
        <f>SUM(E437)</f>
        <v>0</v>
      </c>
      <c r="F436" s="293">
        <f>SUM(F437)</f>
        <v>0</v>
      </c>
      <c r="G436" s="293">
        <f>SUM(G437)</f>
        <v>0</v>
      </c>
    </row>
    <row r="437" s="13" customFormat="1" customHeight="1" spans="1:7">
      <c r="A437" s="305"/>
      <c r="B437" s="306"/>
      <c r="C437" s="307">
        <v>42273</v>
      </c>
      <c r="D437" s="308" t="s">
        <v>235</v>
      </c>
      <c r="E437" s="309">
        <v>0</v>
      </c>
      <c r="F437" s="309"/>
      <c r="G437" s="248">
        <f>SUM(E437:F437)</f>
        <v>0</v>
      </c>
    </row>
    <row r="438" s="8" customFormat="1" spans="1:7">
      <c r="A438" s="186" t="s">
        <v>236</v>
      </c>
      <c r="B438" s="187"/>
      <c r="C438" s="188"/>
      <c r="D438" s="358" t="s">
        <v>55</v>
      </c>
      <c r="E438" s="190">
        <f t="shared" ref="E438:G438" si="97">SUM(E439)</f>
        <v>0</v>
      </c>
      <c r="F438" s="191">
        <f t="shared" si="97"/>
        <v>0</v>
      </c>
      <c r="G438" s="191">
        <f t="shared" si="97"/>
        <v>0</v>
      </c>
    </row>
    <row r="439" spans="1:7">
      <c r="A439" s="177">
        <v>4</v>
      </c>
      <c r="B439" s="178"/>
      <c r="C439" s="179"/>
      <c r="D439" s="192" t="s">
        <v>116</v>
      </c>
      <c r="E439" s="155">
        <f t="shared" ref="E439:G440" si="98">SUM(E440)</f>
        <v>0</v>
      </c>
      <c r="F439" s="155">
        <f t="shared" si="98"/>
        <v>0</v>
      </c>
      <c r="G439" s="155">
        <f t="shared" si="98"/>
        <v>0</v>
      </c>
    </row>
    <row r="440" s="7" customFormat="1" spans="1:7">
      <c r="A440" s="193">
        <v>42</v>
      </c>
      <c r="B440" s="194"/>
      <c r="C440" s="195"/>
      <c r="D440" s="196" t="s">
        <v>117</v>
      </c>
      <c r="E440" s="197">
        <f t="shared" si="98"/>
        <v>0</v>
      </c>
      <c r="F440" s="197">
        <f t="shared" si="98"/>
        <v>0</v>
      </c>
      <c r="G440" s="197">
        <f t="shared" si="98"/>
        <v>0</v>
      </c>
    </row>
    <row r="441" s="4" customFormat="1" spans="1:7">
      <c r="A441" s="285"/>
      <c r="B441" s="286">
        <v>422</v>
      </c>
      <c r="C441" s="287"/>
      <c r="D441" s="285" t="s">
        <v>118</v>
      </c>
      <c r="E441" s="288">
        <f>SUM(E442+E445+E448+E451+E454)</f>
        <v>0</v>
      </c>
      <c r="F441" s="288">
        <f>SUM(F442+F445+F448+F451+F454)</f>
        <v>0</v>
      </c>
      <c r="G441" s="288">
        <f>SUM(G442+G445+G448+G451+G454)</f>
        <v>0</v>
      </c>
    </row>
    <row r="442" spans="1:7">
      <c r="A442" s="311"/>
      <c r="B442" s="312">
        <v>4221</v>
      </c>
      <c r="C442" s="313"/>
      <c r="D442" s="314" t="s">
        <v>119</v>
      </c>
      <c r="E442" s="293">
        <f>SUM(E443:E444)</f>
        <v>0</v>
      </c>
      <c r="F442" s="293">
        <f>SUM(F443:F444)</f>
        <v>0</v>
      </c>
      <c r="G442" s="293">
        <f>SUM(G443:G444)</f>
        <v>0</v>
      </c>
    </row>
    <row r="443" spans="1:7">
      <c r="A443" s="289"/>
      <c r="B443" s="294"/>
      <c r="C443" s="295">
        <v>42211</v>
      </c>
      <c r="D443" s="296" t="s">
        <v>226</v>
      </c>
      <c r="E443" s="297">
        <v>0</v>
      </c>
      <c r="F443" s="297"/>
      <c r="G443" s="89">
        <f>SUM(E443:F443)</f>
        <v>0</v>
      </c>
    </row>
    <row r="444" spans="1:7">
      <c r="A444" s="289"/>
      <c r="B444" s="294"/>
      <c r="C444" s="298">
        <v>42212</v>
      </c>
      <c r="D444" s="296" t="s">
        <v>227</v>
      </c>
      <c r="E444" s="297">
        <v>0</v>
      </c>
      <c r="F444" s="297"/>
      <c r="G444" s="89">
        <f>SUM(E444:F444)</f>
        <v>0</v>
      </c>
    </row>
    <row r="445" spans="1:7">
      <c r="A445" s="289"/>
      <c r="B445" s="290">
        <v>4222</v>
      </c>
      <c r="C445" s="291"/>
      <c r="D445" s="292" t="s">
        <v>120</v>
      </c>
      <c r="E445" s="293">
        <f>SUM(E446:E447)</f>
        <v>0</v>
      </c>
      <c r="F445" s="293">
        <f>SUM(F446:F447)</f>
        <v>0</v>
      </c>
      <c r="G445" s="293">
        <f>SUM(G446:G447)</f>
        <v>0</v>
      </c>
    </row>
    <row r="446" spans="1:7">
      <c r="A446" s="289"/>
      <c r="B446" s="294"/>
      <c r="C446" s="298">
        <v>42221</v>
      </c>
      <c r="D446" s="296" t="s">
        <v>228</v>
      </c>
      <c r="E446" s="297">
        <v>0</v>
      </c>
      <c r="F446" s="297"/>
      <c r="G446" s="89">
        <f>SUM(E446:F446)</f>
        <v>0</v>
      </c>
    </row>
    <row r="447" spans="1:7">
      <c r="A447" s="289"/>
      <c r="B447" s="294"/>
      <c r="C447" s="298">
        <v>42221</v>
      </c>
      <c r="D447" s="296" t="s">
        <v>229</v>
      </c>
      <c r="E447" s="297">
        <v>0</v>
      </c>
      <c r="F447" s="297"/>
      <c r="G447" s="89">
        <f>SUM(E447:F447)</f>
        <v>0</v>
      </c>
    </row>
    <row r="448" spans="1:7">
      <c r="A448" s="289"/>
      <c r="B448" s="290">
        <v>4223</v>
      </c>
      <c r="C448" s="299"/>
      <c r="D448" s="292" t="s">
        <v>230</v>
      </c>
      <c r="E448" s="293">
        <f>SUM(E449:E450)</f>
        <v>0</v>
      </c>
      <c r="F448" s="293">
        <f>SUM(F449:F450)</f>
        <v>0</v>
      </c>
      <c r="G448" s="293">
        <f>SUM(G449:G450)</f>
        <v>0</v>
      </c>
    </row>
    <row r="449" spans="1:7">
      <c r="A449" s="289"/>
      <c r="B449" s="294"/>
      <c r="C449" s="298">
        <v>42231</v>
      </c>
      <c r="D449" s="296" t="s">
        <v>231</v>
      </c>
      <c r="E449" s="297">
        <v>0</v>
      </c>
      <c r="F449" s="297"/>
      <c r="G449" s="89">
        <f>SUM(E449:F449)</f>
        <v>0</v>
      </c>
    </row>
    <row r="450" spans="1:7">
      <c r="A450" s="289"/>
      <c r="B450" s="294"/>
      <c r="C450" s="298">
        <v>42232</v>
      </c>
      <c r="D450" s="296" t="s">
        <v>232</v>
      </c>
      <c r="E450" s="297">
        <v>0</v>
      </c>
      <c r="F450" s="297"/>
      <c r="G450" s="89">
        <f>SUM(E450:F450)</f>
        <v>0</v>
      </c>
    </row>
    <row r="451" spans="1:7">
      <c r="A451" s="289"/>
      <c r="B451" s="290">
        <v>4226</v>
      </c>
      <c r="C451" s="299"/>
      <c r="D451" s="292" t="s">
        <v>122</v>
      </c>
      <c r="E451" s="293">
        <f>SUM(E452:E453)</f>
        <v>0</v>
      </c>
      <c r="F451" s="293">
        <f>SUM(F452:F453)</f>
        <v>0</v>
      </c>
      <c r="G451" s="293">
        <f>SUM(G452:G453)</f>
        <v>0</v>
      </c>
    </row>
    <row r="452" spans="1:7">
      <c r="A452" s="300"/>
      <c r="B452" s="301"/>
      <c r="C452" s="302">
        <v>42261</v>
      </c>
      <c r="D452" s="303" t="s">
        <v>233</v>
      </c>
      <c r="E452" s="304">
        <v>0</v>
      </c>
      <c r="F452" s="304"/>
      <c r="G452" s="89">
        <f>SUM(E452:F452)</f>
        <v>0</v>
      </c>
    </row>
    <row r="453" spans="1:7">
      <c r="A453" s="300"/>
      <c r="B453" s="301"/>
      <c r="C453" s="302">
        <v>42262</v>
      </c>
      <c r="D453" s="303" t="s">
        <v>234</v>
      </c>
      <c r="E453" s="304">
        <v>0</v>
      </c>
      <c r="F453" s="304"/>
      <c r="G453" s="89">
        <f>SUM(E453:F453)</f>
        <v>0</v>
      </c>
    </row>
    <row r="454" spans="1:7">
      <c r="A454" s="289"/>
      <c r="B454" s="290">
        <v>4227</v>
      </c>
      <c r="C454" s="299"/>
      <c r="D454" s="292" t="s">
        <v>123</v>
      </c>
      <c r="E454" s="293">
        <f>SUM(E455)</f>
        <v>0</v>
      </c>
      <c r="F454" s="293">
        <f>SUM(F455)</f>
        <v>0</v>
      </c>
      <c r="G454" s="293">
        <f>SUM(G455)</f>
        <v>0</v>
      </c>
    </row>
    <row r="455" ht="15.75" spans="1:7">
      <c r="A455" s="305"/>
      <c r="B455" s="306"/>
      <c r="C455" s="307">
        <v>42273</v>
      </c>
      <c r="D455" s="308" t="s">
        <v>235</v>
      </c>
      <c r="E455" s="309">
        <v>0</v>
      </c>
      <c r="F455" s="309"/>
      <c r="G455" s="248">
        <f>SUM(E455:F455)</f>
        <v>0</v>
      </c>
    </row>
    <row r="456" s="8" customFormat="1" spans="1:7">
      <c r="A456" s="186" t="s">
        <v>237</v>
      </c>
      <c r="B456" s="187"/>
      <c r="C456" s="188"/>
      <c r="D456" s="358" t="s">
        <v>238</v>
      </c>
      <c r="E456" s="190">
        <f t="shared" ref="E456:G456" si="99">SUM(E457)</f>
        <v>2000</v>
      </c>
      <c r="F456" s="191">
        <f t="shared" si="99"/>
        <v>-2000</v>
      </c>
      <c r="G456" s="191">
        <f t="shared" si="99"/>
        <v>0</v>
      </c>
    </row>
    <row r="457" spans="1:7">
      <c r="A457" s="177">
        <v>4</v>
      </c>
      <c r="B457" s="178"/>
      <c r="C457" s="179"/>
      <c r="D457" s="192" t="s">
        <v>116</v>
      </c>
      <c r="E457" s="155">
        <f t="shared" ref="E457:G458" si="100">SUM(E458)</f>
        <v>2000</v>
      </c>
      <c r="F457" s="155">
        <f t="shared" si="100"/>
        <v>-2000</v>
      </c>
      <c r="G457" s="155">
        <f t="shared" si="100"/>
        <v>0</v>
      </c>
    </row>
    <row r="458" s="7" customFormat="1" spans="1:7">
      <c r="A458" s="193">
        <v>42</v>
      </c>
      <c r="B458" s="194"/>
      <c r="C458" s="195"/>
      <c r="D458" s="196" t="s">
        <v>117</v>
      </c>
      <c r="E458" s="197">
        <f t="shared" si="100"/>
        <v>2000</v>
      </c>
      <c r="F458" s="197">
        <f t="shared" si="100"/>
        <v>-2000</v>
      </c>
      <c r="G458" s="197">
        <f t="shared" si="100"/>
        <v>0</v>
      </c>
    </row>
    <row r="459" s="4" customFormat="1" spans="1:7">
      <c r="A459" s="285"/>
      <c r="B459" s="286">
        <v>422</v>
      </c>
      <c r="C459" s="287"/>
      <c r="D459" s="285" t="s">
        <v>118</v>
      </c>
      <c r="E459" s="288">
        <f>SUM(E460+E463+E466+E469+E472)</f>
        <v>2000</v>
      </c>
      <c r="F459" s="288">
        <f>SUM(F460+F463+F466+F469+F472)</f>
        <v>-2000</v>
      </c>
      <c r="G459" s="288">
        <f>SUM(G460+G463+G466+G469+G472)</f>
        <v>0</v>
      </c>
    </row>
    <row r="460" spans="1:7">
      <c r="A460" s="311"/>
      <c r="B460" s="312">
        <v>4221</v>
      </c>
      <c r="C460" s="313"/>
      <c r="D460" s="314" t="s">
        <v>119</v>
      </c>
      <c r="E460" s="293">
        <f>SUM(E461:E462)</f>
        <v>0</v>
      </c>
      <c r="F460" s="293">
        <f>SUM(F461:F462)</f>
        <v>0</v>
      </c>
      <c r="G460" s="293">
        <f>SUM(G461:G462)</f>
        <v>0</v>
      </c>
    </row>
    <row r="461" spans="1:7">
      <c r="A461" s="289"/>
      <c r="B461" s="294"/>
      <c r="C461" s="295">
        <v>42211</v>
      </c>
      <c r="D461" s="296" t="s">
        <v>226</v>
      </c>
      <c r="E461" s="297">
        <v>0</v>
      </c>
      <c r="F461" s="297"/>
      <c r="G461" s="89">
        <f>SUM(E461:F461)</f>
        <v>0</v>
      </c>
    </row>
    <row r="462" spans="1:7">
      <c r="A462" s="289"/>
      <c r="B462" s="294"/>
      <c r="C462" s="298">
        <v>42212</v>
      </c>
      <c r="D462" s="296" t="s">
        <v>227</v>
      </c>
      <c r="E462" s="297">
        <v>0</v>
      </c>
      <c r="F462" s="297"/>
      <c r="G462" s="89">
        <f>SUM(E462:F462)</f>
        <v>0</v>
      </c>
    </row>
    <row r="463" spans="1:7">
      <c r="A463" s="289"/>
      <c r="B463" s="290">
        <v>4222</v>
      </c>
      <c r="C463" s="291"/>
      <c r="D463" s="292" t="s">
        <v>120</v>
      </c>
      <c r="E463" s="293">
        <f>SUM(E464:E465)</f>
        <v>0</v>
      </c>
      <c r="F463" s="293">
        <f>SUM(F464:F465)</f>
        <v>0</v>
      </c>
      <c r="G463" s="293">
        <f>SUM(G464:G465)</f>
        <v>0</v>
      </c>
    </row>
    <row r="464" spans="1:7">
      <c r="A464" s="289"/>
      <c r="B464" s="294"/>
      <c r="C464" s="298">
        <v>42221</v>
      </c>
      <c r="D464" s="296" t="s">
        <v>228</v>
      </c>
      <c r="E464" s="297">
        <v>0</v>
      </c>
      <c r="F464" s="297"/>
      <c r="G464" s="89">
        <f>SUM(E464:F464)</f>
        <v>0</v>
      </c>
    </row>
    <row r="465" spans="1:7">
      <c r="A465" s="289"/>
      <c r="B465" s="294"/>
      <c r="C465" s="298">
        <v>42221</v>
      </c>
      <c r="D465" s="296" t="s">
        <v>229</v>
      </c>
      <c r="E465" s="297">
        <v>0</v>
      </c>
      <c r="F465" s="297"/>
      <c r="G465" s="89">
        <f>SUM(E465:F465)</f>
        <v>0</v>
      </c>
    </row>
    <row r="466" spans="1:7">
      <c r="A466" s="289"/>
      <c r="B466" s="290">
        <v>4223</v>
      </c>
      <c r="C466" s="299"/>
      <c r="D466" s="292" t="s">
        <v>230</v>
      </c>
      <c r="E466" s="293">
        <f>SUM(E467:E468)</f>
        <v>2000</v>
      </c>
      <c r="F466" s="293">
        <f>SUM(F467:F468)</f>
        <v>-2000</v>
      </c>
      <c r="G466" s="293">
        <f>SUM(G467:G468)</f>
        <v>0</v>
      </c>
    </row>
    <row r="467" spans="1:7">
      <c r="A467" s="289"/>
      <c r="B467" s="294"/>
      <c r="C467" s="298">
        <v>42231</v>
      </c>
      <c r="D467" s="296" t="s">
        <v>231</v>
      </c>
      <c r="E467" s="297">
        <v>2000</v>
      </c>
      <c r="F467" s="297">
        <v>-2000</v>
      </c>
      <c r="G467" s="89">
        <f>SUM(E467:F467)</f>
        <v>0</v>
      </c>
    </row>
    <row r="468" spans="1:7">
      <c r="A468" s="289"/>
      <c r="B468" s="294"/>
      <c r="C468" s="298">
        <v>42232</v>
      </c>
      <c r="D468" s="296" t="s">
        <v>232</v>
      </c>
      <c r="E468" s="297">
        <v>0</v>
      </c>
      <c r="F468" s="297"/>
      <c r="G468" s="89">
        <f>SUM(E468:F468)</f>
        <v>0</v>
      </c>
    </row>
    <row r="469" spans="1:7">
      <c r="A469" s="289"/>
      <c r="B469" s="290">
        <v>4226</v>
      </c>
      <c r="C469" s="299"/>
      <c r="D469" s="292" t="s">
        <v>122</v>
      </c>
      <c r="E469" s="293">
        <f>SUM(E470:E471)</f>
        <v>0</v>
      </c>
      <c r="F469" s="293">
        <f>SUM(F470:F471)</f>
        <v>0</v>
      </c>
      <c r="G469" s="293">
        <f>SUM(G470:G471)</f>
        <v>0</v>
      </c>
    </row>
    <row r="470" spans="1:7">
      <c r="A470" s="300"/>
      <c r="B470" s="301"/>
      <c r="C470" s="302">
        <v>42261</v>
      </c>
      <c r="D470" s="303" t="s">
        <v>233</v>
      </c>
      <c r="E470" s="304">
        <v>0</v>
      </c>
      <c r="F470" s="304"/>
      <c r="G470" s="89">
        <f>SUM(E470:F470)</f>
        <v>0</v>
      </c>
    </row>
    <row r="471" spans="1:7">
      <c r="A471" s="300"/>
      <c r="B471" s="301"/>
      <c r="C471" s="302">
        <v>42262</v>
      </c>
      <c r="D471" s="303" t="s">
        <v>234</v>
      </c>
      <c r="E471" s="304">
        <v>0</v>
      </c>
      <c r="F471" s="304"/>
      <c r="G471" s="89">
        <f>SUM(E471:F471)</f>
        <v>0</v>
      </c>
    </row>
    <row r="472" spans="1:7">
      <c r="A472" s="289"/>
      <c r="B472" s="290">
        <v>4227</v>
      </c>
      <c r="C472" s="299"/>
      <c r="D472" s="292" t="s">
        <v>123</v>
      </c>
      <c r="E472" s="293">
        <f>SUM(E473)</f>
        <v>0</v>
      </c>
      <c r="F472" s="293">
        <f>SUM(F473)</f>
        <v>0</v>
      </c>
      <c r="G472" s="293">
        <f>SUM(G473)</f>
        <v>0</v>
      </c>
    </row>
    <row r="473" ht="15.75" spans="1:7">
      <c r="A473" s="305"/>
      <c r="B473" s="306"/>
      <c r="C473" s="307">
        <v>42273</v>
      </c>
      <c r="D473" s="308" t="s">
        <v>235</v>
      </c>
      <c r="E473" s="309">
        <v>0</v>
      </c>
      <c r="F473" s="309"/>
      <c r="G473" s="248">
        <f>SUM(E473:F473)</f>
        <v>0</v>
      </c>
    </row>
    <row r="474" s="8" customFormat="1" spans="1:7">
      <c r="A474" s="186" t="s">
        <v>239</v>
      </c>
      <c r="B474" s="187"/>
      <c r="C474" s="188"/>
      <c r="D474" s="270" t="s">
        <v>83</v>
      </c>
      <c r="E474" s="190">
        <f t="shared" ref="E474:G474" si="101">SUM(E475)</f>
        <v>0</v>
      </c>
      <c r="F474" s="191">
        <f t="shared" si="101"/>
        <v>0</v>
      </c>
      <c r="G474" s="191">
        <f t="shared" si="101"/>
        <v>0</v>
      </c>
    </row>
    <row r="475" spans="1:7">
      <c r="A475" s="177">
        <v>4</v>
      </c>
      <c r="B475" s="178"/>
      <c r="C475" s="179"/>
      <c r="D475" s="192" t="s">
        <v>116</v>
      </c>
      <c r="E475" s="155">
        <f t="shared" ref="E475:G476" si="102">SUM(E476)</f>
        <v>0</v>
      </c>
      <c r="F475" s="155">
        <f t="shared" si="102"/>
        <v>0</v>
      </c>
      <c r="G475" s="155">
        <f t="shared" si="102"/>
        <v>0</v>
      </c>
    </row>
    <row r="476" s="7" customFormat="1" spans="1:7">
      <c r="A476" s="193">
        <v>42</v>
      </c>
      <c r="B476" s="194"/>
      <c r="C476" s="195"/>
      <c r="D476" s="196" t="s">
        <v>117</v>
      </c>
      <c r="E476" s="197">
        <f t="shared" si="102"/>
        <v>0</v>
      </c>
      <c r="F476" s="197">
        <f t="shared" si="102"/>
        <v>0</v>
      </c>
      <c r="G476" s="197">
        <f t="shared" si="102"/>
        <v>0</v>
      </c>
    </row>
    <row r="477" s="4" customFormat="1" spans="1:7">
      <c r="A477" s="285"/>
      <c r="B477" s="286">
        <v>422</v>
      </c>
      <c r="C477" s="287"/>
      <c r="D477" s="285" t="s">
        <v>118</v>
      </c>
      <c r="E477" s="288">
        <f>SUM(E478+E481+E484+E487+E490)</f>
        <v>0</v>
      </c>
      <c r="F477" s="288">
        <f>SUM(F478+F481+F484+F487+F490)</f>
        <v>0</v>
      </c>
      <c r="G477" s="288">
        <f>SUM(G478+G481+G484+G487+G490)</f>
        <v>0</v>
      </c>
    </row>
    <row r="478" spans="1:7">
      <c r="A478" s="289"/>
      <c r="B478" s="290">
        <v>4221</v>
      </c>
      <c r="C478" s="291"/>
      <c r="D478" s="292" t="s">
        <v>119</v>
      </c>
      <c r="E478" s="293">
        <f>SUM(E479:E480)</f>
        <v>0</v>
      </c>
      <c r="F478" s="293">
        <f>SUM(F479:F480)</f>
        <v>0</v>
      </c>
      <c r="G478" s="293">
        <f>SUM(G479:G480)</f>
        <v>0</v>
      </c>
    </row>
    <row r="479" spans="1:7">
      <c r="A479" s="289"/>
      <c r="B479" s="294"/>
      <c r="C479" s="295">
        <v>42211</v>
      </c>
      <c r="D479" s="296" t="s">
        <v>226</v>
      </c>
      <c r="E479" s="297">
        <v>0</v>
      </c>
      <c r="F479" s="297"/>
      <c r="G479" s="89">
        <f>SUM(E479:F479)</f>
        <v>0</v>
      </c>
    </row>
    <row r="480" spans="1:7">
      <c r="A480" s="289"/>
      <c r="B480" s="294"/>
      <c r="C480" s="298">
        <v>42212</v>
      </c>
      <c r="D480" s="296" t="s">
        <v>227</v>
      </c>
      <c r="E480" s="297">
        <v>0</v>
      </c>
      <c r="F480" s="297"/>
      <c r="G480" s="89">
        <f>SUM(E480:F480)</f>
        <v>0</v>
      </c>
    </row>
    <row r="481" spans="1:7">
      <c r="A481" s="289"/>
      <c r="B481" s="290">
        <v>4222</v>
      </c>
      <c r="C481" s="291"/>
      <c r="D481" s="292" t="s">
        <v>120</v>
      </c>
      <c r="E481" s="293">
        <f>SUM(E482:E483)</f>
        <v>0</v>
      </c>
      <c r="F481" s="293">
        <f>SUM(F482:F483)</f>
        <v>0</v>
      </c>
      <c r="G481" s="293">
        <f>SUM(G482:G483)</f>
        <v>0</v>
      </c>
    </row>
    <row r="482" spans="1:7">
      <c r="A482" s="289"/>
      <c r="B482" s="294"/>
      <c r="C482" s="298">
        <v>42221</v>
      </c>
      <c r="D482" s="296" t="s">
        <v>228</v>
      </c>
      <c r="E482" s="297">
        <v>0</v>
      </c>
      <c r="F482" s="297"/>
      <c r="G482" s="89">
        <f>SUM(E482:F482)</f>
        <v>0</v>
      </c>
    </row>
    <row r="483" spans="1:7">
      <c r="A483" s="289"/>
      <c r="B483" s="294"/>
      <c r="C483" s="298">
        <v>42221</v>
      </c>
      <c r="D483" s="296" t="s">
        <v>229</v>
      </c>
      <c r="E483" s="297">
        <v>0</v>
      </c>
      <c r="F483" s="297"/>
      <c r="G483" s="89">
        <f>SUM(E483:F483)</f>
        <v>0</v>
      </c>
    </row>
    <row r="484" spans="1:7">
      <c r="A484" s="289"/>
      <c r="B484" s="290">
        <v>4223</v>
      </c>
      <c r="C484" s="299"/>
      <c r="D484" s="292" t="s">
        <v>230</v>
      </c>
      <c r="E484" s="293">
        <f>SUM(E485:E486)</f>
        <v>0</v>
      </c>
      <c r="F484" s="293">
        <f>SUM(F485:F486)</f>
        <v>0</v>
      </c>
      <c r="G484" s="293">
        <f>SUM(G485:G486)</f>
        <v>0</v>
      </c>
    </row>
    <row r="485" spans="1:7">
      <c r="A485" s="289"/>
      <c r="B485" s="294"/>
      <c r="C485" s="298">
        <v>42231</v>
      </c>
      <c r="D485" s="296" t="s">
        <v>231</v>
      </c>
      <c r="E485" s="297">
        <v>0</v>
      </c>
      <c r="F485" s="297"/>
      <c r="G485" s="89">
        <f>SUM(E485:F485)</f>
        <v>0</v>
      </c>
    </row>
    <row r="486" spans="1:7">
      <c r="A486" s="289"/>
      <c r="B486" s="294"/>
      <c r="C486" s="298">
        <v>42232</v>
      </c>
      <c r="D486" s="296" t="s">
        <v>232</v>
      </c>
      <c r="E486" s="297">
        <v>0</v>
      </c>
      <c r="F486" s="297"/>
      <c r="G486" s="89">
        <f>SUM(E486:F486)</f>
        <v>0</v>
      </c>
    </row>
    <row r="487" spans="1:7">
      <c r="A487" s="289"/>
      <c r="B487" s="290">
        <v>4226</v>
      </c>
      <c r="C487" s="299"/>
      <c r="D487" s="292" t="s">
        <v>122</v>
      </c>
      <c r="E487" s="293">
        <f>SUM(E488:E489)</f>
        <v>0</v>
      </c>
      <c r="F487" s="293">
        <f>SUM(F488:F489)</f>
        <v>0</v>
      </c>
      <c r="G487" s="293">
        <f>SUM(G488:G489)</f>
        <v>0</v>
      </c>
    </row>
    <row r="488" spans="1:7">
      <c r="A488" s="300"/>
      <c r="B488" s="301"/>
      <c r="C488" s="302">
        <v>42261</v>
      </c>
      <c r="D488" s="303" t="s">
        <v>233</v>
      </c>
      <c r="E488" s="304">
        <v>0</v>
      </c>
      <c r="F488" s="304"/>
      <c r="G488" s="89">
        <f>SUM(E488:F488)</f>
        <v>0</v>
      </c>
    </row>
    <row r="489" spans="1:7">
      <c r="A489" s="300"/>
      <c r="B489" s="301"/>
      <c r="C489" s="302">
        <v>42262</v>
      </c>
      <c r="D489" s="303" t="s">
        <v>234</v>
      </c>
      <c r="E489" s="304">
        <v>0</v>
      </c>
      <c r="F489" s="304"/>
      <c r="G489" s="89">
        <f>SUM(E489:F489)</f>
        <v>0</v>
      </c>
    </row>
    <row r="490" spans="1:7">
      <c r="A490" s="289"/>
      <c r="B490" s="290">
        <v>4227</v>
      </c>
      <c r="C490" s="299"/>
      <c r="D490" s="292" t="s">
        <v>123</v>
      </c>
      <c r="E490" s="293">
        <f>SUM(E491)</f>
        <v>0</v>
      </c>
      <c r="F490" s="293">
        <f>SUM(F491)</f>
        <v>0</v>
      </c>
      <c r="G490" s="293">
        <f>SUM(G491)</f>
        <v>0</v>
      </c>
    </row>
    <row r="491" spans="1:7">
      <c r="A491" s="300"/>
      <c r="B491" s="301"/>
      <c r="C491" s="302">
        <v>42273</v>
      </c>
      <c r="D491" s="303" t="s">
        <v>235</v>
      </c>
      <c r="E491" s="304">
        <v>0</v>
      </c>
      <c r="F491" s="304"/>
      <c r="G491" s="315">
        <f>SUM(E491:F491)</f>
        <v>0</v>
      </c>
    </row>
    <row r="492" ht="21" customHeight="1" spans="1:7">
      <c r="A492" s="316"/>
      <c r="B492" s="317"/>
      <c r="C492" s="317"/>
      <c r="D492" s="317"/>
      <c r="E492" s="317"/>
      <c r="F492" s="317"/>
      <c r="G492" s="318"/>
    </row>
    <row r="493" spans="1:7">
      <c r="A493" s="319" t="s">
        <v>240</v>
      </c>
      <c r="B493" s="320"/>
      <c r="C493" s="320"/>
      <c r="D493" s="320"/>
      <c r="E493" s="320"/>
      <c r="F493" s="320"/>
      <c r="G493" s="321"/>
    </row>
    <row r="494" ht="44" customHeight="1" spans="1:7">
      <c r="A494" s="319"/>
      <c r="B494" s="320"/>
      <c r="C494" s="320"/>
      <c r="D494" s="320"/>
      <c r="E494" s="320"/>
      <c r="F494" s="320"/>
      <c r="G494" s="321"/>
    </row>
    <row r="495" spans="1:7">
      <c r="A495" s="57"/>
      <c r="G495" s="322"/>
    </row>
    <row r="496" spans="1:7">
      <c r="A496" s="57"/>
      <c r="E496" s="323" t="s">
        <v>241</v>
      </c>
      <c r="F496" s="324"/>
      <c r="G496" s="322"/>
    </row>
    <row r="497" spans="1:7">
      <c r="A497" s="57"/>
      <c r="E497" s="325" t="s">
        <v>242</v>
      </c>
      <c r="F497" s="325"/>
      <c r="G497" s="322"/>
    </row>
    <row r="498" ht="32" customHeight="1" spans="1:7">
      <c r="A498" s="57"/>
      <c r="G498" s="322"/>
    </row>
    <row r="499" spans="1:7">
      <c r="A499" s="57"/>
      <c r="B499" s="326" t="s">
        <v>243</v>
      </c>
      <c r="C499" s="326"/>
      <c r="D499" s="326"/>
      <c r="G499" s="322"/>
    </row>
    <row r="500" spans="1:7">
      <c r="A500" s="57"/>
      <c r="B500" s="326"/>
      <c r="C500" s="326"/>
      <c r="D500" s="326"/>
      <c r="G500" s="322"/>
    </row>
    <row r="501" ht="28" customHeight="1" spans="1:7">
      <c r="A501" s="57"/>
      <c r="B501" s="326"/>
      <c r="C501" s="326"/>
      <c r="D501" s="326"/>
      <c r="G501" s="322"/>
    </row>
    <row r="502" spans="1:7">
      <c r="A502" s="57"/>
      <c r="G502" s="322"/>
    </row>
    <row r="503" spans="1:7">
      <c r="A503" s="327"/>
      <c r="B503" s="328"/>
      <c r="C503" s="328"/>
      <c r="D503" s="328"/>
      <c r="E503" s="328"/>
      <c r="F503" s="328"/>
      <c r="G503" s="329"/>
    </row>
  </sheetData>
  <mergeCells count="85">
    <mergeCell ref="A1:C1"/>
    <mergeCell ref="A2:C2"/>
    <mergeCell ref="A3:B3"/>
    <mergeCell ref="A4:C4"/>
    <mergeCell ref="A5:C5"/>
    <mergeCell ref="A6:C6"/>
    <mergeCell ref="A7:G7"/>
    <mergeCell ref="A8:G8"/>
    <mergeCell ref="A10:G10"/>
    <mergeCell ref="A11:G11"/>
    <mergeCell ref="A12:D12"/>
    <mergeCell ref="A13:D13"/>
    <mergeCell ref="A14:D14"/>
    <mergeCell ref="A15:D15"/>
    <mergeCell ref="A16:D16"/>
    <mergeCell ref="A17:D17"/>
    <mergeCell ref="A18:D18"/>
    <mergeCell ref="A19:D19"/>
    <mergeCell ref="A20:D20"/>
    <mergeCell ref="A22:G22"/>
    <mergeCell ref="A23:D23"/>
    <mergeCell ref="A24:D24"/>
    <mergeCell ref="A25:D25"/>
    <mergeCell ref="A26:D26"/>
    <mergeCell ref="A27:D27"/>
    <mergeCell ref="A28:D28"/>
    <mergeCell ref="A30:G30"/>
    <mergeCell ref="A31:D31"/>
    <mergeCell ref="A32:D32"/>
    <mergeCell ref="A33:D33"/>
    <mergeCell ref="A34:D34"/>
    <mergeCell ref="A35:D35"/>
    <mergeCell ref="A37:H37"/>
    <mergeCell ref="A38:D38"/>
    <mergeCell ref="A39:D39"/>
    <mergeCell ref="A40:D40"/>
    <mergeCell ref="A41:D41"/>
    <mergeCell ref="A42:D42"/>
    <mergeCell ref="A44:G44"/>
    <mergeCell ref="A45:G45"/>
    <mergeCell ref="A46:D46"/>
    <mergeCell ref="A47:D47"/>
    <mergeCell ref="A89:G89"/>
    <mergeCell ref="A90:D90"/>
    <mergeCell ref="A91:D91"/>
    <mergeCell ref="A155:G155"/>
    <mergeCell ref="A156:D156"/>
    <mergeCell ref="A157:D157"/>
    <mergeCell ref="D182:G182"/>
    <mergeCell ref="A190:G190"/>
    <mergeCell ref="A191:D191"/>
    <mergeCell ref="A192:D192"/>
    <mergeCell ref="A200:G200"/>
    <mergeCell ref="A201:G201"/>
    <mergeCell ref="A202:D202"/>
    <mergeCell ref="A203:D203"/>
    <mergeCell ref="A204:C204"/>
    <mergeCell ref="A205:C205"/>
    <mergeCell ref="A206:C206"/>
    <mergeCell ref="A207:C207"/>
    <mergeCell ref="A257:C257"/>
    <mergeCell ref="A258:C258"/>
    <mergeCell ref="A362:C362"/>
    <mergeCell ref="A363:C363"/>
    <mergeCell ref="A372:C372"/>
    <mergeCell ref="A373:C373"/>
    <mergeCell ref="A382:C382"/>
    <mergeCell ref="A383:C383"/>
    <mergeCell ref="A384:C384"/>
    <mergeCell ref="A402:C402"/>
    <mergeCell ref="A403:C403"/>
    <mergeCell ref="A404:C404"/>
    <mergeCell ref="A419:C419"/>
    <mergeCell ref="A420:C420"/>
    <mergeCell ref="A421:C421"/>
    <mergeCell ref="A438:C438"/>
    <mergeCell ref="A439:C439"/>
    <mergeCell ref="A456:C456"/>
    <mergeCell ref="A457:C457"/>
    <mergeCell ref="A474:C474"/>
    <mergeCell ref="A475:C475"/>
    <mergeCell ref="E496:F496"/>
    <mergeCell ref="E497:F497"/>
    <mergeCell ref="A493:G494"/>
    <mergeCell ref="B499:D501"/>
  </mergeCells>
  <printOptions horizontalCentered="1"/>
  <pageMargins left="0.31496062992126" right="0.118110236220472" top="0.354330708661417" bottom="0.354330708661417" header="0.31496062992126" footer="0.31496062992126"/>
  <pageSetup paperSize="9" scale="95" fitToHeight="0" orientation="landscape"/>
  <headerFooter/>
  <rowBreaks count="6" manualBreakCount="6">
    <brk id="88" max="8" man="1"/>
    <brk id="125" max="8" man="1"/>
    <brk id="154" max="8" man="1"/>
    <brk id="189" max="8" man="1"/>
    <brk id="269" max="8" man="1"/>
    <brk id="361"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OPĆI I POSEBNI DIO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Lacković</dc:creator>
  <cp:lastModifiedBy>VRTIĆ</cp:lastModifiedBy>
  <dcterms:created xsi:type="dcterms:W3CDTF">2022-08-12T12:51:00Z</dcterms:created>
  <cp:lastPrinted>2025-11-07T08:15:00Z</cp:lastPrinted>
  <dcterms:modified xsi:type="dcterms:W3CDTF">2025-11-11T12:13:28Z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96E89F0DA0A2442B8D959A38524E88B0_12</vt:lpwstr>
  </property>
  <property fmtid="{D5CDD505-2E9C-101B-9397-08002B2CF9AE}" pid="3" name="KSOProductBuildVer">
    <vt:lpwstr>1033-12.2.0.20326</vt:lpwstr>
  </property>
</Properties>
</file>